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21" windowWidth="13035" windowHeight="11520" activeTab="0"/>
  </bookViews>
  <sheets>
    <sheet name="п 10" sheetId="1" r:id="rId1"/>
  </sheets>
  <definedNames/>
  <calcPr fullCalcOnLoad="1"/>
</workbook>
</file>

<file path=xl/sharedStrings.xml><?xml version="1.0" encoding="utf-8"?>
<sst xmlns="http://schemas.openxmlformats.org/spreadsheetml/2006/main" count="565" uniqueCount="163">
  <si>
    <t>(тысяч рублей)</t>
  </si>
  <si>
    <t>Наименование</t>
  </si>
  <si>
    <t>№ п/п</t>
  </si>
  <si>
    <t>ВР (вид расхода)</t>
  </si>
  <si>
    <t>ЦСР (целевая статья)</t>
  </si>
  <si>
    <t>2011 год</t>
  </si>
  <si>
    <t>2.</t>
  </si>
  <si>
    <t>240</t>
  </si>
  <si>
    <t>Итого программные расходы</t>
  </si>
  <si>
    <t>Всего</t>
  </si>
  <si>
    <t>1.</t>
  </si>
  <si>
    <t>Муниципальная программа "Безопасность на территории Шапкиснкого сельского поселения Тосненского района Ленинградской области на 2016-2018 года".</t>
  </si>
  <si>
    <t>08 0 00 00000</t>
  </si>
  <si>
    <t>Мероприятия в области пожарной безопасности</t>
  </si>
  <si>
    <t>Мероприятия по вовлечению в предупреждение правонарушени на территории Шапкиснкого сельского поселения тосненского раона Ленинградской области граждан и организаций, стимулирование и поддержка гражданских инициатив</t>
  </si>
  <si>
    <t>Муниципальная программа "Развитие автомобильных дорог Шапкинского сельского поселения Тосненского района Ленинградской области на 2016-2018 годы".</t>
  </si>
  <si>
    <r>
      <t>Мероприятия по капитальному ремонту и ремонт автомобильных дорог общего пользования местного значения</t>
    </r>
  </si>
  <si>
    <t>10 0 00 00000</t>
  </si>
  <si>
    <t>Муниципальная программа "Развитие части территории муниципального образования Шапкинское сельское поселение Тосненского района  Ленинградской области на 2016-2018 годы"</t>
  </si>
  <si>
    <t>Основное мероприятие "Поддержка  проектов местных инциатив граждан"</t>
  </si>
  <si>
    <t>15 0 00 0000</t>
  </si>
  <si>
    <t>15 0 01 00000</t>
  </si>
  <si>
    <t>3.</t>
  </si>
  <si>
    <t>Итого непрограммные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</si>
  <si>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</si>
  <si>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91 0 00 00000</t>
  </si>
  <si>
    <t>91 3 01 00040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</si>
  <si>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</si>
  <si>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</si>
  <si>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иых платежей</t>
  </si>
  <si>
    <t>91 8 00 00000</t>
  </si>
  <si>
    <t>Непрограммные расходы</t>
  </si>
  <si>
    <t>91 8 01 00000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</si>
  <si>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</si>
  <si>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91 8 01 00080</t>
  </si>
  <si>
    <t>120</t>
  </si>
  <si>
    <t>91 3 01 60600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</si>
  <si>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</si>
  <si>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</si>
  <si>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</si>
  <si>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</si>
  <si>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</si>
  <si>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</si>
  <si>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</si>
  <si>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91 3 00 00000</t>
  </si>
  <si>
    <t>91 3 01 00000</t>
  </si>
  <si>
    <t>91 3 01 60640</t>
  </si>
  <si>
    <t>Резервные фонды</t>
  </si>
  <si>
    <t>Непрограмные расходы органов исполнительной власти Шапкинского сельского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</si>
  <si>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</si>
  <si>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</si>
  <si>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</si>
  <si>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</si>
  <si>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</si>
  <si>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</si>
  <si>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Другие общегосударственные вопросы</t>
  </si>
  <si>
    <t>Дорожное хозяйство (дорожные фонды)</t>
  </si>
  <si>
    <t>Коммунальное хозяйство</t>
  </si>
  <si>
    <t>99 9 01 10630</t>
  </si>
  <si>
    <t>Благоустройство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</si>
  <si>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</si>
  <si>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>99 9 01 13280</t>
  </si>
  <si>
    <t>99 9 01 13300</t>
  </si>
  <si>
    <t>Молодежная политика и оздоровление детей</t>
  </si>
  <si>
    <t xml:space="preserve">Мероприятия в сфере молодежной политики  </t>
  </si>
  <si>
    <t>99 9 01 11680</t>
  </si>
  <si>
    <t>Пенсионное обеспечение</t>
  </si>
  <si>
    <t>99 9 01 03080</t>
  </si>
  <si>
    <t>Другие вопросы в области физической культуры и спорта</t>
  </si>
  <si>
    <t>Основные мероприятия "Обеспечения пожарной безопасности"</t>
  </si>
  <si>
    <t>Защита населения и территории от  чрезвычайных ситуаций природного и техногенного характера, гражданская оборона</t>
  </si>
  <si>
    <t>Основные мероприятия "Мероприятия по обеспечению общественного порядка и профилактике  правонарушений на территории Ленинградской области"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</si>
  <si>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</si>
  <si>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10 0 01 00000</t>
  </si>
  <si>
    <t>10 0 01 10100</t>
  </si>
  <si>
    <t>10 0 01 10110</t>
  </si>
  <si>
    <t>15 0 01 S0880</t>
  </si>
  <si>
    <t>Обеспечение функций органов местного самоуправления</t>
  </si>
  <si>
    <t>Иные межбюджетные трансферты бюджету района из бюджетов поселений на на осуществления  полномочий по формировпанию архивных фондов (местный бюджет)</t>
  </si>
  <si>
    <t>92 0 00 00000</t>
  </si>
  <si>
    <t>Реализация государственных функций, связанных с общегосударственным управлением</t>
  </si>
  <si>
    <t>92 9 00 00000</t>
  </si>
  <si>
    <t>92 9 01 00000</t>
  </si>
  <si>
    <t>15 0 01 S4390</t>
  </si>
  <si>
    <t>15 0 01 70880</t>
  </si>
  <si>
    <t>99 9 01 10360</t>
  </si>
  <si>
    <t>99 9 01 11300</t>
  </si>
  <si>
    <t>Мероприятия по усточиввому развитию части территорий</t>
  </si>
  <si>
    <t>Жилищное хозяйство</t>
  </si>
  <si>
    <t>Другие вопросы в области национальной экономики</t>
  </si>
  <si>
    <t>99 9 01 96010</t>
  </si>
  <si>
    <r>
      <t xml:space="preserve">Обеспечение мероприятий по капитальному ремонту многоквартирных домов </t>
    </r>
  </si>
  <si>
    <t>Иные закупки товаров, работ и услуг для государственных (муниципальных) нужд</t>
  </si>
  <si>
    <t xml:space="preserve">Мероприятия по организации сбора и вывоза бытовых отходов </t>
  </si>
  <si>
    <t>99 9 01 51180</t>
  </si>
  <si>
    <t xml:space="preserve">Осуществление первичного воинского учета на территориях, где отсутствуют военные комиссариаты </t>
  </si>
  <si>
    <t>15 0 01 74390</t>
  </si>
  <si>
    <t>Коммунальное хозяство</t>
  </si>
  <si>
    <t>Благоустроство</t>
  </si>
  <si>
    <t>Содействие развитию на части территории поселений иных форм местного самоуправления</t>
  </si>
  <si>
    <t>Мероприятия по усточивому развитию части территорий</t>
  </si>
  <si>
    <t>Мероприятия на капитальный ремонт и ремонт автомобильных дорог общего пользования местного значения (областной бюджет)</t>
  </si>
  <si>
    <t>10 0 01 70140</t>
  </si>
  <si>
    <r>
      <t>Мероприятия по содержанию автомобильных дорог</t>
    </r>
    <r>
      <rPr>
        <sz val="12"/>
        <color indexed="10"/>
        <rFont val="Times New Roman"/>
        <family val="1"/>
      </rPr>
      <t xml:space="preserve"> </t>
    </r>
  </si>
  <si>
    <t>99 9 01 13770</t>
  </si>
  <si>
    <t>Мероприятия в области жилищного хозяйства</t>
  </si>
  <si>
    <t>91 3 01 60650</t>
  </si>
  <si>
    <t>Рз (раздел)</t>
  </si>
  <si>
    <t xml:space="preserve"> ПР (подраздел)</t>
  </si>
  <si>
    <t>03</t>
  </si>
  <si>
    <t>09</t>
  </si>
  <si>
    <t>200</t>
  </si>
  <si>
    <t>Закупка товаров, работ и услуг для обеспечения государственных (муниципальных) нужд</t>
  </si>
  <si>
    <t>04</t>
  </si>
  <si>
    <t>05</t>
  </si>
  <si>
    <t>02</t>
  </si>
  <si>
    <t>01</t>
  </si>
  <si>
    <t xml:space="preserve">Обеспечение деятельности органов местного самоуправления муниципального образования Шапкинского сельского поселения Тосненского района Ленинградской области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</si>
  <si>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</si>
  <si>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аппаратов органов  местного самоуправления муниципального образования Шапкинского сельского поселения Тосненского района Ленинградской области </t>
  </si>
  <si>
    <t>9130100040</t>
  </si>
  <si>
    <t>100</t>
  </si>
  <si>
    <t>Иные бюджетные ассигнования</t>
  </si>
  <si>
    <t>800</t>
  </si>
  <si>
    <t>850</t>
  </si>
  <si>
    <t>Межбюджетные тарнсферты</t>
  </si>
  <si>
    <t>500</t>
  </si>
  <si>
    <t>06</t>
  </si>
  <si>
    <t>13</t>
  </si>
  <si>
    <t>9180100080</t>
  </si>
  <si>
    <t xml:space="preserve">Выполнение других обязательств муниципальных образований </t>
  </si>
  <si>
    <t>9290100030</t>
  </si>
  <si>
    <t xml:space="preserve">Предоставление доплат к пенсиям муниципальных служащих 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</si>
  <si>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</si>
  <si>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</si>
  <si>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</si>
  <si>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</si>
  <si>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Резервные средства</t>
  </si>
  <si>
    <t>870</t>
  </si>
  <si>
    <t>Мероприятия в области национальной экономики</t>
  </si>
  <si>
    <t>Мобилиционная и вневойсковая подготовка</t>
  </si>
  <si>
    <t>07</t>
  </si>
  <si>
    <t>Другие вопросы в области коммунального хозяйства</t>
  </si>
  <si>
    <t>Приложение № 4</t>
  </si>
  <si>
    <t>Исполнение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бюджета, а также по разделам и подразделам  классификации расходов бюджета</t>
  </si>
  <si>
    <t>за 2016 год</t>
  </si>
  <si>
    <t>План</t>
  </si>
  <si>
    <t>Исполнено</t>
  </si>
  <si>
    <t>% исполнения</t>
  </si>
  <si>
    <r>
      <t>Мероприятия по организации и проведение физкультурных, спортивно-массовых  мероприятий</t>
    </r>
    <r>
      <rPr>
        <b/>
        <sz val="12"/>
        <color indexed="10"/>
        <rFont val="Times New Roman"/>
        <family val="1"/>
      </rPr>
      <t xml:space="preserve"> </t>
    </r>
  </si>
  <si>
    <t>Мероприятия по развитию общественной инфраструктуры муниципального значения</t>
  </si>
  <si>
    <t>99 901 72020</t>
  </si>
  <si>
    <t xml:space="preserve">Другие общегосударственные вопросы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</si>
  <si>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b/>
        <sz val="12"/>
        <color indexed="10"/>
        <rFont val="Times New Roman"/>
        <family val="1"/>
      </rPr>
      <t xml:space="preserve"> </t>
    </r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</si>
  <si>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</si>
  <si>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08 10 20 0000</t>
  </si>
  <si>
    <t>08 10 21 0000</t>
  </si>
  <si>
    <t>08 10 21 1620</t>
  </si>
  <si>
    <t>08 20 10 0000</t>
  </si>
  <si>
    <t>08 20 11 0000</t>
  </si>
  <si>
    <t>08 20 11 1550</t>
  </si>
  <si>
    <t>жилищное хозяйство</t>
  </si>
  <si>
    <t>к отчету об исполнении бюджета Шапкинского сельского поселения Тосненского района Ленинградской области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</si>
</sst>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"/>
    <numFmt numFmtId="175" formatCode="#,##0.000"/>
    <numFmt numFmtId="176" formatCode="#,##0.00000"/>
    <numFmt numFmtId="177" formatCode="#,##0.000000"/>
    <numFmt numFmtId="178" formatCode="#,##0.0000"/>
    <numFmt numFmtId="179" formatCode="0.000"/>
    <numFmt numFmtId="180" formatCode="[$-FC19]d\ mmmm\ yyyy\ &quot;г.&quot;"/>
    <numFmt numFmtId="181" formatCode="0.00;[Red]0.00"/>
    <numFmt numFmtId="182" formatCode="0.000;[Red]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32" borderId="0" xfId="0" applyFont="1" applyFill="1" applyAlignment="1">
      <alignment horizontal="center" vertical="center"/>
    </xf>
    <xf numFmtId="0" fontId="6" fillId="32" borderId="10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 vertical="top"/>
    </xf>
    <xf numFmtId="0" fontId="9" fillId="32" borderId="10" xfId="0" applyFont="1" applyFill="1" applyBorder="1" applyAlignment="1">
      <alignment horizontal="center" vertical="top"/>
    </xf>
    <xf numFmtId="0" fontId="5" fillId="32" borderId="10" xfId="0" applyFont="1" applyFill="1" applyBorder="1" applyAlignment="1">
      <alignment horizontal="center" vertical="top"/>
    </xf>
    <xf numFmtId="0" fontId="11" fillId="32" borderId="10" xfId="0" applyFont="1" applyFill="1" applyBorder="1" applyAlignment="1">
      <alignment horizontal="center" vertical="top"/>
    </xf>
    <xf numFmtId="0" fontId="11" fillId="32" borderId="11" xfId="0" applyFont="1" applyFill="1" applyBorder="1" applyAlignment="1">
      <alignment horizontal="center" vertical="top"/>
    </xf>
    <xf numFmtId="0" fontId="15" fillId="32" borderId="10" xfId="0" applyFont="1" applyFill="1" applyBorder="1" applyAlignment="1">
      <alignment horizontal="center" vertical="top"/>
    </xf>
    <xf numFmtId="49" fontId="4" fillId="32" borderId="0" xfId="0" applyNumberFormat="1" applyFont="1" applyFill="1" applyAlignment="1">
      <alignment horizontal="center" vertical="center"/>
    </xf>
    <xf numFmtId="175" fontId="4" fillId="32" borderId="0" xfId="0" applyNumberFormat="1" applyFont="1" applyFill="1" applyAlignment="1">
      <alignment horizontal="center" vertical="center"/>
    </xf>
    <xf numFmtId="0" fontId="4" fillId="32" borderId="0" xfId="0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60" fillId="32" borderId="10" xfId="0" applyFont="1" applyFill="1" applyBorder="1" applyAlignment="1">
      <alignment horizontal="center" vertical="top"/>
    </xf>
    <xf numFmtId="49" fontId="16" fillId="32" borderId="10" xfId="53" applyNumberFormat="1" applyFont="1" applyFill="1" applyBorder="1" applyAlignment="1">
      <alignment horizontal="center" vertical="center" wrapText="1"/>
      <protection/>
    </xf>
    <xf numFmtId="49" fontId="8" fillId="32" borderId="10" xfId="0" applyNumberFormat="1" applyFont="1" applyFill="1" applyBorder="1" applyAlignment="1">
      <alignment horizontal="center" vertical="top" wrapText="1"/>
    </xf>
    <xf numFmtId="49" fontId="18" fillId="32" borderId="10" xfId="0" applyNumberFormat="1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49" fontId="14" fillId="32" borderId="10" xfId="53" applyNumberFormat="1" applyFont="1" applyFill="1" applyBorder="1" applyAlignment="1">
      <alignment horizontal="center" vertical="center" wrapText="1"/>
      <protection/>
    </xf>
    <xf numFmtId="49" fontId="16" fillId="32" borderId="10" xfId="0" applyNumberFormat="1" applyFont="1" applyFill="1" applyBorder="1" applyAlignment="1">
      <alignment horizontal="center" vertical="center" wrapText="1"/>
    </xf>
    <xf numFmtId="49" fontId="16" fillId="32" borderId="10" xfId="0" applyNumberFormat="1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top"/>
    </xf>
    <xf numFmtId="0" fontId="14" fillId="32" borderId="10" xfId="0" applyFont="1" applyFill="1" applyBorder="1" applyAlignment="1">
      <alignment horizontal="center" vertical="top"/>
    </xf>
    <xf numFmtId="0" fontId="14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top" wrapText="1"/>
    </xf>
    <xf numFmtId="0" fontId="18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left" vertical="top" wrapText="1"/>
    </xf>
    <xf numFmtId="49" fontId="18" fillId="32" borderId="10" xfId="0" applyNumberFormat="1" applyFont="1" applyFill="1" applyBorder="1" applyAlignment="1">
      <alignment horizontal="center" vertical="top"/>
    </xf>
    <xf numFmtId="0" fontId="18" fillId="32" borderId="10" xfId="0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top"/>
    </xf>
    <xf numFmtId="0" fontId="22" fillId="32" borderId="10" xfId="0" applyFont="1" applyFill="1" applyBorder="1" applyAlignment="1">
      <alignment horizontal="center" vertical="center"/>
    </xf>
    <xf numFmtId="49" fontId="21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14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left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14" fillId="32" borderId="10" xfId="0" applyFont="1" applyFill="1" applyBorder="1" applyAlignment="1">
      <alignment horizontal="left" vertical="center" wrapText="1"/>
    </xf>
    <xf numFmtId="0" fontId="16" fillId="32" borderId="10" xfId="0" applyFont="1" applyFill="1" applyBorder="1" applyAlignment="1">
      <alignment horizontal="left" vertical="center" wrapText="1"/>
    </xf>
    <xf numFmtId="0" fontId="16" fillId="32" borderId="10" xfId="0" applyNumberFormat="1" applyFont="1" applyFill="1" applyBorder="1" applyAlignment="1" applyProtection="1">
      <alignment horizontal="left" vertical="top" wrapText="1"/>
      <protection/>
    </xf>
    <xf numFmtId="49" fontId="16" fillId="32" borderId="10" xfId="0" applyNumberFormat="1" applyFont="1" applyFill="1" applyBorder="1" applyAlignment="1" applyProtection="1">
      <alignment horizontal="left" vertical="top" wrapText="1"/>
      <protection/>
    </xf>
    <xf numFmtId="176" fontId="14" fillId="32" borderId="10" xfId="0" applyNumberFormat="1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/>
    </xf>
    <xf numFmtId="0" fontId="14" fillId="32" borderId="10" xfId="53" applyFont="1" applyFill="1" applyBorder="1" applyAlignment="1">
      <alignment horizontal="left" vertical="center" wrapText="1"/>
      <protection/>
    </xf>
    <xf numFmtId="0" fontId="24" fillId="32" borderId="10" xfId="0" applyFont="1" applyFill="1" applyBorder="1" applyAlignment="1">
      <alignment horizontal="center" vertical="top"/>
    </xf>
    <xf numFmtId="49" fontId="17" fillId="32" borderId="10" xfId="0" applyNumberFormat="1" applyFont="1" applyFill="1" applyBorder="1" applyAlignment="1">
      <alignment horizontal="center" vertical="top"/>
    </xf>
    <xf numFmtId="49" fontId="17" fillId="32" borderId="10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176" fontId="16" fillId="32" borderId="10" xfId="0" applyNumberFormat="1" applyFont="1" applyFill="1" applyBorder="1" applyAlignment="1">
      <alignment horizontal="center" vertical="center" wrapText="1"/>
    </xf>
    <xf numFmtId="176" fontId="14" fillId="32" borderId="10" xfId="0" applyNumberFormat="1" applyFont="1" applyFill="1" applyBorder="1" applyAlignment="1">
      <alignment horizontal="center" vertical="center"/>
    </xf>
    <xf numFmtId="176" fontId="16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top"/>
    </xf>
    <xf numFmtId="49" fontId="8" fillId="32" borderId="10" xfId="0" applyNumberFormat="1" applyFont="1" applyFill="1" applyBorder="1" applyAlignment="1">
      <alignment horizontal="center" vertical="center"/>
    </xf>
    <xf numFmtId="0" fontId="16" fillId="32" borderId="10" xfId="53" applyFont="1" applyFill="1" applyBorder="1" applyAlignment="1">
      <alignment horizontal="left" vertical="center" wrapText="1"/>
      <protection/>
    </xf>
    <xf numFmtId="0" fontId="16" fillId="32" borderId="10" xfId="53" applyFont="1" applyFill="1" applyBorder="1" applyAlignment="1">
      <alignment horizontal="center" vertical="center" wrapText="1"/>
      <protection/>
    </xf>
    <xf numFmtId="0" fontId="14" fillId="32" borderId="10" xfId="53" applyFont="1" applyFill="1" applyBorder="1" applyAlignment="1">
      <alignment horizontal="center" vertical="center" wrapText="1"/>
      <protection/>
    </xf>
    <xf numFmtId="0" fontId="14" fillId="32" borderId="10" xfId="0" applyFont="1" applyFill="1" applyBorder="1" applyAlignment="1">
      <alignment horizontal="left" vertical="top" wrapText="1"/>
    </xf>
    <xf numFmtId="0" fontId="14" fillId="32" borderId="10" xfId="53" applyNumberFormat="1" applyFont="1" applyFill="1" applyBorder="1" applyAlignment="1" applyProtection="1">
      <alignment horizontal="left" vertical="center" wrapText="1"/>
      <protection/>
    </xf>
    <xf numFmtId="0" fontId="8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horizontal="center" vertical="top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center" vertical="top"/>
    </xf>
    <xf numFmtId="49" fontId="4" fillId="32" borderId="0" xfId="0" applyNumberFormat="1" applyFont="1" applyFill="1" applyAlignment="1">
      <alignment horizontal="center" vertical="top"/>
    </xf>
    <xf numFmtId="0" fontId="14" fillId="32" borderId="0" xfId="0" applyFont="1" applyFill="1" applyAlignment="1">
      <alignment horizontal="center" vertical="top" wrapText="1"/>
    </xf>
    <xf numFmtId="0" fontId="14" fillId="32" borderId="0" xfId="0" applyFont="1" applyFill="1" applyAlignment="1">
      <alignment horizontal="center" vertical="top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horizontal="left" vertical="top"/>
    </xf>
    <xf numFmtId="175" fontId="4" fillId="32" borderId="0" xfId="0" applyNumberFormat="1" applyFont="1" applyFill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left" vertical="top"/>
    </xf>
    <xf numFmtId="0" fontId="7" fillId="32" borderId="10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5" fontId="7" fillId="32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/>
    </xf>
    <xf numFmtId="49" fontId="17" fillId="32" borderId="10" xfId="0" applyNumberFormat="1" applyFont="1" applyFill="1" applyBorder="1" applyAlignment="1">
      <alignment horizontal="center" vertical="center" wrapText="1"/>
    </xf>
    <xf numFmtId="176" fontId="14" fillId="32" borderId="10" xfId="0" applyNumberFormat="1" applyFont="1" applyFill="1" applyBorder="1" applyAlignment="1">
      <alignment horizontal="right" wrapText="1"/>
    </xf>
    <xf numFmtId="4" fontId="16" fillId="32" borderId="10" xfId="0" applyNumberFormat="1" applyFont="1" applyFill="1" applyBorder="1" applyAlignment="1">
      <alignment horizontal="center" vertical="center"/>
    </xf>
    <xf numFmtId="176" fontId="19" fillId="32" borderId="10" xfId="0" applyNumberFormat="1" applyFont="1" applyFill="1" applyBorder="1" applyAlignment="1">
      <alignment horizontal="right" wrapText="1"/>
    </xf>
    <xf numFmtId="176" fontId="22" fillId="32" borderId="10" xfId="0" applyNumberFormat="1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49" fontId="14" fillId="32" borderId="10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center" wrapText="1"/>
    </xf>
    <xf numFmtId="49" fontId="20" fillId="32" borderId="10" xfId="0" applyNumberFormat="1" applyFont="1" applyFill="1" applyBorder="1" applyAlignment="1">
      <alignment horizontal="center" vertical="center" wrapText="1"/>
    </xf>
    <xf numFmtId="176" fontId="14" fillId="32" borderId="10" xfId="0" applyNumberFormat="1" applyFont="1" applyFill="1" applyBorder="1" applyAlignment="1">
      <alignment horizontal="center" vertical="top"/>
    </xf>
    <xf numFmtId="0" fontId="12" fillId="32" borderId="0" xfId="0" applyFont="1" applyFill="1" applyBorder="1" applyAlignment="1">
      <alignment horizontal="center" vertical="top" wrapText="1"/>
    </xf>
    <xf numFmtId="0" fontId="11" fillId="32" borderId="0" xfId="0" applyFont="1" applyFill="1" applyBorder="1" applyAlignment="1">
      <alignment horizontal="center" vertical="top"/>
    </xf>
    <xf numFmtId="179" fontId="11" fillId="32" borderId="0" xfId="0" applyNumberFormat="1" applyFont="1" applyFill="1" applyBorder="1" applyAlignment="1">
      <alignment horizontal="center" vertical="top"/>
    </xf>
    <xf numFmtId="0" fontId="5" fillId="32" borderId="0" xfId="0" applyFont="1" applyFill="1" applyBorder="1" applyAlignment="1">
      <alignment wrapText="1"/>
    </xf>
    <xf numFmtId="0" fontId="5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top"/>
    </xf>
    <xf numFmtId="49" fontId="14" fillId="32" borderId="10" xfId="0" applyNumberFormat="1" applyFont="1" applyFill="1" applyBorder="1" applyAlignment="1">
      <alignment horizontal="center" vertical="top"/>
    </xf>
    <xf numFmtId="176" fontId="16" fillId="32" borderId="10" xfId="0" applyNumberFormat="1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/>
    </xf>
    <xf numFmtId="0" fontId="4" fillId="32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5"/>
  <sheetViews>
    <sheetView tabSelected="1" zoomScaleSheetLayoutView="110" workbookViewId="0" topLeftCell="A10">
      <selection activeCell="H13" sqref="H13:K14"/>
    </sheetView>
  </sheetViews>
  <sheetFormatPr defaultColWidth="9.00390625" defaultRowHeight="12.75"/>
  <cols>
    <col min="1" max="1" width="5.875" style="66" customWidth="1"/>
    <col min="2" max="2" width="49.125" style="73" customWidth="1"/>
    <col min="3" max="3" width="7.875" style="66" hidden="1" customWidth="1"/>
    <col min="4" max="4" width="16.875" style="1" customWidth="1"/>
    <col min="5" max="5" width="11.00390625" style="69" customWidth="1"/>
    <col min="6" max="6" width="8.875" style="66" customWidth="1"/>
    <col min="7" max="7" width="10.625" style="66" customWidth="1"/>
    <col min="8" max="8" width="19.25390625" style="74" customWidth="1"/>
    <col min="9" max="9" width="9.125" style="1" hidden="1" customWidth="1"/>
    <col min="10" max="10" width="17.00390625" style="1" customWidth="1"/>
    <col min="11" max="11" width="12.25390625" style="1" customWidth="1"/>
    <col min="12" max="16384" width="9.125" style="1" customWidth="1"/>
  </cols>
  <sheetData>
    <row r="1" spans="2:10" ht="12.75">
      <c r="B1" s="67"/>
      <c r="C1" s="68"/>
      <c r="F1" s="69"/>
      <c r="G1" s="69"/>
      <c r="H1" s="107" t="s">
        <v>143</v>
      </c>
      <c r="I1" s="108"/>
      <c r="J1" s="108"/>
    </row>
    <row r="2" spans="2:10" ht="52.5" customHeight="1">
      <c r="B2" s="67"/>
      <c r="C2" s="68"/>
      <c r="F2" s="69"/>
      <c r="G2" s="69"/>
      <c r="H2" s="106" t="s">
        <v>162</v>
      </c>
      <c r="I2" s="106"/>
      <c r="J2" s="106"/>
    </row>
    <row r="3" spans="2:8" ht="12.75">
      <c r="B3" s="67"/>
      <c r="C3" s="68"/>
      <c r="F3" s="69"/>
      <c r="G3" s="69"/>
      <c r="H3" s="11"/>
    </row>
    <row r="4" spans="2:8" ht="12.75">
      <c r="B4" s="67"/>
      <c r="C4" s="68"/>
      <c r="F4" s="69"/>
      <c r="G4" s="69"/>
      <c r="H4" s="11"/>
    </row>
    <row r="5" spans="2:8" ht="12.75">
      <c r="B5" s="67"/>
      <c r="C5" s="68"/>
      <c r="F5" s="69"/>
      <c r="G5" s="69"/>
      <c r="H5" s="11"/>
    </row>
    <row r="6" spans="2:8" ht="12.75">
      <c r="B6" s="67"/>
      <c r="C6" s="68"/>
      <c r="F6" s="69"/>
      <c r="G6" s="69"/>
      <c r="H6" s="11"/>
    </row>
    <row r="7" spans="2:8" ht="12.75">
      <c r="B7" s="67"/>
      <c r="C7" s="68"/>
      <c r="F7" s="69"/>
      <c r="G7" s="69"/>
      <c r="H7" s="11"/>
    </row>
    <row r="8" spans="2:13" ht="76.5" customHeight="1">
      <c r="B8" s="70" t="s">
        <v>144</v>
      </c>
      <c r="C8" s="70"/>
      <c r="D8" s="71"/>
      <c r="E8" s="71"/>
      <c r="F8" s="71"/>
      <c r="G8" s="71"/>
      <c r="H8" s="71"/>
      <c r="M8" s="72"/>
    </row>
    <row r="9" spans="2:8" ht="19.5" customHeight="1">
      <c r="B9" s="71" t="s">
        <v>145</v>
      </c>
      <c r="C9" s="71"/>
      <c r="D9" s="71"/>
      <c r="E9" s="71"/>
      <c r="F9" s="71"/>
      <c r="G9" s="71"/>
      <c r="H9" s="71"/>
    </row>
    <row r="10" ht="12.75" customHeight="1">
      <c r="H10" s="74" t="s">
        <v>0</v>
      </c>
    </row>
    <row r="11" ht="13.5" hidden="1" thickBot="1"/>
    <row r="12" spans="1:11" s="84" customFormat="1" ht="50.25" customHeight="1">
      <c r="A12" s="75" t="s">
        <v>2</v>
      </c>
      <c r="B12" s="76" t="s">
        <v>1</v>
      </c>
      <c r="C12" s="77"/>
      <c r="D12" s="78" t="s">
        <v>4</v>
      </c>
      <c r="E12" s="78" t="s">
        <v>3</v>
      </c>
      <c r="F12" s="79" t="s">
        <v>107</v>
      </c>
      <c r="G12" s="79" t="s">
        <v>108</v>
      </c>
      <c r="H12" s="80" t="s">
        <v>146</v>
      </c>
      <c r="I12" s="81" t="s">
        <v>5</v>
      </c>
      <c r="J12" s="82" t="s">
        <v>147</v>
      </c>
      <c r="K12" s="83" t="s">
        <v>148</v>
      </c>
    </row>
    <row r="13" spans="1:11" s="84" customFormat="1" ht="27.75" customHeight="1">
      <c r="A13" s="75"/>
      <c r="B13" s="41" t="s">
        <v>9</v>
      </c>
      <c r="C13" s="12"/>
      <c r="D13" s="13"/>
      <c r="E13" s="14"/>
      <c r="F13" s="13"/>
      <c r="G13" s="13"/>
      <c r="H13" s="48">
        <f>H14+H82</f>
        <v>18016.877</v>
      </c>
      <c r="I13" s="85"/>
      <c r="J13" s="48">
        <f>J14+J82</f>
        <v>16624.61884</v>
      </c>
      <c r="K13" s="86">
        <f>J13/H13*100</f>
        <v>92.27247785506889</v>
      </c>
    </row>
    <row r="14" spans="1:11" s="84" customFormat="1" ht="26.25" customHeight="1">
      <c r="A14" s="75"/>
      <c r="B14" s="41" t="s">
        <v>8</v>
      </c>
      <c r="C14" s="12"/>
      <c r="D14" s="13"/>
      <c r="E14" s="14"/>
      <c r="F14" s="13"/>
      <c r="G14" s="13"/>
      <c r="H14" s="48">
        <f>H15+H26+H40</f>
        <v>4222.7080000000005</v>
      </c>
      <c r="I14" s="85"/>
      <c r="J14" s="48">
        <f>J15+J26+J40</f>
        <v>3885.2375600000005</v>
      </c>
      <c r="K14" s="86">
        <f aca="true" t="shared" si="0" ref="K14:K72">J14/H14*100</f>
        <v>92.00819853042171</v>
      </c>
    </row>
    <row r="15" spans="1:11" ht="66.75" customHeight="1">
      <c r="A15" s="2" t="s">
        <v>10</v>
      </c>
      <c r="B15" s="42" t="s">
        <v>11</v>
      </c>
      <c r="C15" s="17"/>
      <c r="D15" s="13" t="s">
        <v>12</v>
      </c>
      <c r="E15" s="14"/>
      <c r="F15" s="87"/>
      <c r="G15" s="87"/>
      <c r="H15" s="48">
        <f>H16+H22</f>
        <v>60</v>
      </c>
      <c r="I15" s="88" t="e">
        <f>I17+#REF!</f>
        <v>#REF!</v>
      </c>
      <c r="J15" s="48">
        <f>J16+J22</f>
        <v>55</v>
      </c>
      <c r="K15" s="86">
        <f t="shared" si="0"/>
        <v>91.66666666666666</v>
      </c>
    </row>
    <row r="16" spans="1:11" ht="38.25" customHeight="1">
      <c r="A16" s="2"/>
      <c r="B16" s="39" t="s">
        <v>69</v>
      </c>
      <c r="C16" s="18"/>
      <c r="D16" s="19" t="s">
        <v>155</v>
      </c>
      <c r="E16" s="20"/>
      <c r="F16" s="38"/>
      <c r="G16" s="38"/>
      <c r="H16" s="55">
        <f>H17</f>
        <v>55</v>
      </c>
      <c r="I16" s="88"/>
      <c r="J16" s="55">
        <f>J17</f>
        <v>50</v>
      </c>
      <c r="K16" s="89">
        <f t="shared" si="0"/>
        <v>90.9090909090909</v>
      </c>
    </row>
    <row r="17" spans="1:11" ht="21.75" customHeight="1">
      <c r="A17" s="3"/>
      <c r="B17" s="60" t="s">
        <v>13</v>
      </c>
      <c r="C17" s="18"/>
      <c r="D17" s="19" t="s">
        <v>156</v>
      </c>
      <c r="E17" s="20"/>
      <c r="F17" s="20"/>
      <c r="G17" s="20"/>
      <c r="H17" s="55">
        <f>H18</f>
        <v>55</v>
      </c>
      <c r="I17" s="90">
        <v>55</v>
      </c>
      <c r="J17" s="55">
        <f>J18</f>
        <v>50</v>
      </c>
      <c r="K17" s="89">
        <f t="shared" si="0"/>
        <v>90.9090909090909</v>
      </c>
    </row>
    <row r="18" spans="1:11" ht="31.5">
      <c r="A18" s="3"/>
      <c r="B18" s="43" t="s">
        <v>112</v>
      </c>
      <c r="C18" s="18"/>
      <c r="D18" s="19" t="s">
        <v>157</v>
      </c>
      <c r="E18" s="20" t="s">
        <v>111</v>
      </c>
      <c r="F18" s="20"/>
      <c r="G18" s="20"/>
      <c r="H18" s="55">
        <f>H19</f>
        <v>55</v>
      </c>
      <c r="I18" s="90"/>
      <c r="J18" s="55">
        <f>J19</f>
        <v>50</v>
      </c>
      <c r="K18" s="89">
        <f t="shared" si="0"/>
        <v>90.9090909090909</v>
      </c>
    </row>
    <row r="19" spans="1:11" ht="47.25">
      <c r="A19" s="3"/>
      <c r="B19" s="39" t="s">
        <v>28</v>
      </c>
      <c r="C19" s="18"/>
      <c r="D19" s="19" t="s">
        <v>157</v>
      </c>
      <c r="E19" s="20" t="s">
        <v>7</v>
      </c>
      <c r="F19" s="20"/>
      <c r="G19" s="20"/>
      <c r="H19" s="55">
        <f>H20</f>
        <v>55</v>
      </c>
      <c r="I19" s="90"/>
      <c r="J19" s="55">
        <f>J20</f>
        <v>50</v>
      </c>
      <c r="K19" s="89">
        <f t="shared" si="0"/>
        <v>90.9090909090909</v>
      </c>
    </row>
    <row r="20" spans="1:11" ht="48" customHeight="1">
      <c r="A20" s="3"/>
      <c r="B20" s="60" t="s">
        <v>70</v>
      </c>
      <c r="C20" s="18"/>
      <c r="D20" s="19" t="s">
        <v>157</v>
      </c>
      <c r="E20" s="20" t="s">
        <v>7</v>
      </c>
      <c r="F20" s="20" t="s">
        <v>109</v>
      </c>
      <c r="G20" s="20" t="s">
        <v>110</v>
      </c>
      <c r="H20" s="55">
        <v>55</v>
      </c>
      <c r="I20" s="90"/>
      <c r="J20" s="57">
        <v>50</v>
      </c>
      <c r="K20" s="89">
        <f t="shared" si="0"/>
        <v>90.9090909090909</v>
      </c>
    </row>
    <row r="21" spans="1:11" ht="63">
      <c r="A21" s="3"/>
      <c r="B21" s="39" t="s">
        <v>71</v>
      </c>
      <c r="C21" s="18"/>
      <c r="D21" s="19" t="s">
        <v>158</v>
      </c>
      <c r="E21" s="20"/>
      <c r="F21" s="20"/>
      <c r="G21" s="20"/>
      <c r="H21" s="55">
        <f>H22</f>
        <v>5</v>
      </c>
      <c r="I21" s="90"/>
      <c r="J21" s="55">
        <f>J22</f>
        <v>5</v>
      </c>
      <c r="K21" s="89">
        <f t="shared" si="0"/>
        <v>100</v>
      </c>
    </row>
    <row r="22" spans="1:11" ht="99.75" customHeight="1">
      <c r="A22" s="3"/>
      <c r="B22" s="60" t="s">
        <v>14</v>
      </c>
      <c r="C22" s="18"/>
      <c r="D22" s="19" t="s">
        <v>159</v>
      </c>
      <c r="E22" s="20"/>
      <c r="F22" s="20"/>
      <c r="G22" s="20"/>
      <c r="H22" s="55">
        <f>H23</f>
        <v>5</v>
      </c>
      <c r="I22" s="90"/>
      <c r="J22" s="55">
        <f>J23</f>
        <v>5</v>
      </c>
      <c r="K22" s="89">
        <f t="shared" si="0"/>
        <v>100</v>
      </c>
    </row>
    <row r="23" spans="1:11" ht="41.25" customHeight="1">
      <c r="A23" s="3"/>
      <c r="B23" s="43" t="s">
        <v>112</v>
      </c>
      <c r="C23" s="18"/>
      <c r="D23" s="19" t="s">
        <v>160</v>
      </c>
      <c r="E23" s="20" t="s">
        <v>111</v>
      </c>
      <c r="F23" s="20"/>
      <c r="G23" s="20"/>
      <c r="H23" s="55">
        <f>H24</f>
        <v>5</v>
      </c>
      <c r="I23" s="90"/>
      <c r="J23" s="55">
        <f>J24</f>
        <v>5</v>
      </c>
      <c r="K23" s="89">
        <f t="shared" si="0"/>
        <v>100</v>
      </c>
    </row>
    <row r="24" spans="1:11" ht="53.25" customHeight="1">
      <c r="A24" s="3"/>
      <c r="B24" s="39" t="s">
        <v>28</v>
      </c>
      <c r="C24" s="18"/>
      <c r="D24" s="19" t="s">
        <v>160</v>
      </c>
      <c r="E24" s="20" t="s">
        <v>7</v>
      </c>
      <c r="F24" s="20"/>
      <c r="G24" s="20"/>
      <c r="H24" s="55">
        <f>H25</f>
        <v>5</v>
      </c>
      <c r="I24" s="90"/>
      <c r="J24" s="55">
        <f>J25</f>
        <v>5</v>
      </c>
      <c r="K24" s="89">
        <f t="shared" si="0"/>
        <v>100</v>
      </c>
    </row>
    <row r="25" spans="1:11" ht="57" customHeight="1">
      <c r="A25" s="3"/>
      <c r="B25" s="60" t="s">
        <v>70</v>
      </c>
      <c r="C25" s="18"/>
      <c r="D25" s="19" t="s">
        <v>160</v>
      </c>
      <c r="E25" s="20" t="s">
        <v>7</v>
      </c>
      <c r="F25" s="20" t="s">
        <v>109</v>
      </c>
      <c r="G25" s="20" t="s">
        <v>110</v>
      </c>
      <c r="H25" s="55">
        <v>5</v>
      </c>
      <c r="I25" s="90"/>
      <c r="J25" s="57">
        <v>5</v>
      </c>
      <c r="K25" s="89">
        <f t="shared" si="0"/>
        <v>100</v>
      </c>
    </row>
    <row r="26" spans="1:11" ht="64.5" customHeight="1">
      <c r="A26" s="2" t="s">
        <v>6</v>
      </c>
      <c r="B26" s="42" t="s">
        <v>15</v>
      </c>
      <c r="C26" s="17"/>
      <c r="D26" s="13" t="s">
        <v>17</v>
      </c>
      <c r="E26" s="14"/>
      <c r="F26" s="87"/>
      <c r="G26" s="87"/>
      <c r="H26" s="48">
        <f>H27</f>
        <v>1513.3429999999998</v>
      </c>
      <c r="I26" s="88" t="e">
        <f>#REF!+#REF!</f>
        <v>#REF!</v>
      </c>
      <c r="J26" s="57">
        <f>J27</f>
        <v>1180.87256</v>
      </c>
      <c r="K26" s="86">
        <f t="shared" si="0"/>
        <v>78.03072799755245</v>
      </c>
    </row>
    <row r="27" spans="1:11" ht="115.5" customHeight="1">
      <c r="A27" s="2"/>
      <c r="B27" s="39" t="s">
        <v>72</v>
      </c>
      <c r="C27" s="18"/>
      <c r="D27" s="19" t="s">
        <v>73</v>
      </c>
      <c r="E27" s="20"/>
      <c r="F27" s="38"/>
      <c r="G27" s="38"/>
      <c r="H27" s="55">
        <f>H28+H32+H36</f>
        <v>1513.3429999999998</v>
      </c>
      <c r="I27" s="88"/>
      <c r="J27" s="55">
        <f>J28+J32+J36</f>
        <v>1180.87256</v>
      </c>
      <c r="K27" s="86">
        <f t="shared" si="0"/>
        <v>78.03072799755245</v>
      </c>
    </row>
    <row r="28" spans="1:11" s="92" customFormat="1" ht="27.75" customHeight="1">
      <c r="A28" s="4"/>
      <c r="B28" s="60" t="s">
        <v>103</v>
      </c>
      <c r="C28" s="18"/>
      <c r="D28" s="21" t="s">
        <v>74</v>
      </c>
      <c r="E28" s="20"/>
      <c r="F28" s="20"/>
      <c r="G28" s="20"/>
      <c r="H28" s="55">
        <f>H29</f>
        <v>344</v>
      </c>
      <c r="I28" s="91"/>
      <c r="J28" s="55">
        <f>J29</f>
        <v>290.55421</v>
      </c>
      <c r="K28" s="86">
        <f t="shared" si="0"/>
        <v>84.46343313953489</v>
      </c>
    </row>
    <row r="29" spans="1:11" s="92" customFormat="1" ht="45" customHeight="1">
      <c r="A29" s="4"/>
      <c r="B29" s="43" t="s">
        <v>112</v>
      </c>
      <c r="C29" s="18"/>
      <c r="D29" s="21" t="s">
        <v>74</v>
      </c>
      <c r="E29" s="20" t="s">
        <v>111</v>
      </c>
      <c r="F29" s="20"/>
      <c r="G29" s="20"/>
      <c r="H29" s="55">
        <f>H30</f>
        <v>344</v>
      </c>
      <c r="I29" s="91"/>
      <c r="J29" s="55">
        <f>J30</f>
        <v>290.55421</v>
      </c>
      <c r="K29" s="89">
        <f t="shared" si="0"/>
        <v>84.46343313953489</v>
      </c>
    </row>
    <row r="30" spans="1:11" s="92" customFormat="1" ht="45.75" customHeight="1">
      <c r="A30" s="4"/>
      <c r="B30" s="39" t="s">
        <v>28</v>
      </c>
      <c r="C30" s="18"/>
      <c r="D30" s="21" t="s">
        <v>74</v>
      </c>
      <c r="E30" s="20" t="s">
        <v>7</v>
      </c>
      <c r="F30" s="20"/>
      <c r="G30" s="20"/>
      <c r="H30" s="55">
        <f>H31</f>
        <v>344</v>
      </c>
      <c r="I30" s="91"/>
      <c r="J30" s="55">
        <f>J31</f>
        <v>290.55421</v>
      </c>
      <c r="K30" s="89">
        <f t="shared" si="0"/>
        <v>84.46343313953489</v>
      </c>
    </row>
    <row r="31" spans="1:11" s="92" customFormat="1" ht="20.25" customHeight="1">
      <c r="A31" s="4"/>
      <c r="B31" s="39" t="s">
        <v>56</v>
      </c>
      <c r="C31" s="18"/>
      <c r="D31" s="21" t="s">
        <v>74</v>
      </c>
      <c r="E31" s="20" t="s">
        <v>7</v>
      </c>
      <c r="F31" s="20" t="s">
        <v>113</v>
      </c>
      <c r="G31" s="20" t="s">
        <v>110</v>
      </c>
      <c r="H31" s="55">
        <v>344</v>
      </c>
      <c r="I31" s="91"/>
      <c r="J31" s="57">
        <v>290.55421</v>
      </c>
      <c r="K31" s="89">
        <f t="shared" si="0"/>
        <v>84.46343313953489</v>
      </c>
    </row>
    <row r="32" spans="1:11" ht="48.75" customHeight="1">
      <c r="A32" s="2"/>
      <c r="B32" s="60" t="s">
        <v>16</v>
      </c>
      <c r="C32" s="18"/>
      <c r="D32" s="16" t="s">
        <v>75</v>
      </c>
      <c r="E32" s="20"/>
      <c r="F32" s="20"/>
      <c r="G32" s="20"/>
      <c r="H32" s="55">
        <f>H33</f>
        <v>561.343</v>
      </c>
      <c r="I32" s="57"/>
      <c r="J32" s="55">
        <f>J33</f>
        <v>282.31835</v>
      </c>
      <c r="K32" s="86">
        <f t="shared" si="0"/>
        <v>50.29337677676573</v>
      </c>
    </row>
    <row r="33" spans="1:11" ht="33.75" customHeight="1">
      <c r="A33" s="2"/>
      <c r="B33" s="43" t="s">
        <v>112</v>
      </c>
      <c r="C33" s="18"/>
      <c r="D33" s="16" t="s">
        <v>75</v>
      </c>
      <c r="E33" s="20" t="s">
        <v>111</v>
      </c>
      <c r="F33" s="20"/>
      <c r="G33" s="20"/>
      <c r="H33" s="55">
        <f>H34</f>
        <v>561.343</v>
      </c>
      <c r="I33" s="57"/>
      <c r="J33" s="55">
        <f>J34</f>
        <v>282.31835</v>
      </c>
      <c r="K33" s="89">
        <f t="shared" si="0"/>
        <v>50.29337677676573</v>
      </c>
    </row>
    <row r="34" spans="1:11" ht="49.5" customHeight="1">
      <c r="A34" s="2"/>
      <c r="B34" s="39" t="s">
        <v>28</v>
      </c>
      <c r="C34" s="18"/>
      <c r="D34" s="16" t="s">
        <v>75</v>
      </c>
      <c r="E34" s="20" t="s">
        <v>7</v>
      </c>
      <c r="F34" s="20"/>
      <c r="G34" s="20"/>
      <c r="H34" s="55">
        <f>H35</f>
        <v>561.343</v>
      </c>
      <c r="I34" s="57"/>
      <c r="J34" s="55">
        <f>J35</f>
        <v>282.31835</v>
      </c>
      <c r="K34" s="89">
        <f t="shared" si="0"/>
        <v>50.29337677676573</v>
      </c>
    </row>
    <row r="35" spans="1:11" ht="21.75" customHeight="1">
      <c r="A35" s="2"/>
      <c r="B35" s="39" t="s">
        <v>56</v>
      </c>
      <c r="C35" s="18"/>
      <c r="D35" s="16" t="s">
        <v>75</v>
      </c>
      <c r="E35" s="20" t="s">
        <v>7</v>
      </c>
      <c r="F35" s="20" t="s">
        <v>113</v>
      </c>
      <c r="G35" s="20" t="s">
        <v>110</v>
      </c>
      <c r="H35" s="55">
        <v>561.343</v>
      </c>
      <c r="I35" s="57"/>
      <c r="J35" s="57">
        <v>282.31835</v>
      </c>
      <c r="K35" s="89">
        <f t="shared" si="0"/>
        <v>50.29337677676573</v>
      </c>
    </row>
    <row r="36" spans="1:11" ht="47.25">
      <c r="A36" s="2"/>
      <c r="B36" s="39" t="s">
        <v>101</v>
      </c>
      <c r="C36" s="18"/>
      <c r="D36" s="16" t="s">
        <v>102</v>
      </c>
      <c r="E36" s="20"/>
      <c r="F36" s="20"/>
      <c r="G36" s="20"/>
      <c r="H36" s="55">
        <f>H37</f>
        <v>608</v>
      </c>
      <c r="I36" s="57"/>
      <c r="J36" s="55">
        <f>J37</f>
        <v>608</v>
      </c>
      <c r="K36" s="86">
        <f t="shared" si="0"/>
        <v>100</v>
      </c>
    </row>
    <row r="37" spans="1:11" ht="33" customHeight="1">
      <c r="A37" s="2"/>
      <c r="B37" s="43" t="s">
        <v>112</v>
      </c>
      <c r="C37" s="18"/>
      <c r="D37" s="16" t="s">
        <v>102</v>
      </c>
      <c r="E37" s="20" t="s">
        <v>111</v>
      </c>
      <c r="F37" s="20"/>
      <c r="G37" s="20"/>
      <c r="H37" s="55">
        <f>H38</f>
        <v>608</v>
      </c>
      <c r="I37" s="57"/>
      <c r="J37" s="55">
        <f>J38</f>
        <v>608</v>
      </c>
      <c r="K37" s="89">
        <f t="shared" si="0"/>
        <v>100</v>
      </c>
    </row>
    <row r="38" spans="1:11" ht="47.25">
      <c r="A38" s="2"/>
      <c r="B38" s="39" t="s">
        <v>28</v>
      </c>
      <c r="C38" s="18"/>
      <c r="D38" s="16" t="s">
        <v>102</v>
      </c>
      <c r="E38" s="20" t="s">
        <v>7</v>
      </c>
      <c r="F38" s="20"/>
      <c r="G38" s="20"/>
      <c r="H38" s="55">
        <f>H39</f>
        <v>608</v>
      </c>
      <c r="I38" s="57"/>
      <c r="J38" s="55">
        <f>J39</f>
        <v>608</v>
      </c>
      <c r="K38" s="89">
        <f t="shared" si="0"/>
        <v>100</v>
      </c>
    </row>
    <row r="39" spans="1:11" ht="15.75">
      <c r="A39" s="2"/>
      <c r="B39" s="39" t="s">
        <v>56</v>
      </c>
      <c r="C39" s="18"/>
      <c r="D39" s="16" t="s">
        <v>102</v>
      </c>
      <c r="E39" s="20" t="s">
        <v>7</v>
      </c>
      <c r="F39" s="20" t="s">
        <v>113</v>
      </c>
      <c r="G39" s="20" t="s">
        <v>110</v>
      </c>
      <c r="H39" s="55">
        <v>608</v>
      </c>
      <c r="I39" s="57"/>
      <c r="J39" s="57">
        <v>608</v>
      </c>
      <c r="K39" s="89">
        <f t="shared" si="0"/>
        <v>100</v>
      </c>
    </row>
    <row r="40" spans="1:11" ht="75" customHeight="1">
      <c r="A40" s="3" t="s">
        <v>22</v>
      </c>
      <c r="B40" s="44" t="s">
        <v>18</v>
      </c>
      <c r="C40" s="93"/>
      <c r="D40" s="94" t="s">
        <v>20</v>
      </c>
      <c r="E40" s="22"/>
      <c r="F40" s="95"/>
      <c r="G40" s="95"/>
      <c r="H40" s="48">
        <f>H41</f>
        <v>2649.3650000000002</v>
      </c>
      <c r="I40" s="57"/>
      <c r="J40" s="48">
        <f>J41</f>
        <v>2649.3650000000002</v>
      </c>
      <c r="K40" s="86">
        <f t="shared" si="0"/>
        <v>100</v>
      </c>
    </row>
    <row r="41" spans="1:11" ht="31.5">
      <c r="A41" s="15"/>
      <c r="B41" s="60" t="s">
        <v>19</v>
      </c>
      <c r="C41" s="24"/>
      <c r="D41" s="16" t="s">
        <v>21</v>
      </c>
      <c r="E41" s="24"/>
      <c r="F41" s="16"/>
      <c r="G41" s="16"/>
      <c r="H41" s="55">
        <f>H42+H55+H62+H75</f>
        <v>2649.3650000000002</v>
      </c>
      <c r="I41" s="55" t="e">
        <f>#REF!+#REF!+#REF!+#REF!</f>
        <v>#REF!</v>
      </c>
      <c r="J41" s="55">
        <f>J42+J55+J62+J75</f>
        <v>2649.3650000000002</v>
      </c>
      <c r="K41" s="86">
        <f t="shared" si="0"/>
        <v>100</v>
      </c>
    </row>
    <row r="42" spans="1:11" ht="32.25" customHeight="1">
      <c r="A42" s="15"/>
      <c r="B42" s="60" t="s">
        <v>87</v>
      </c>
      <c r="C42" s="24"/>
      <c r="D42" s="16" t="s">
        <v>84</v>
      </c>
      <c r="E42" s="24"/>
      <c r="F42" s="16"/>
      <c r="G42" s="16"/>
      <c r="H42" s="55">
        <f>H43+H46+H49+H52</f>
        <v>1294.64</v>
      </c>
      <c r="I42" s="55"/>
      <c r="J42" s="55">
        <f>J43+J46+J49+J52</f>
        <v>1294.64</v>
      </c>
      <c r="K42" s="86">
        <f t="shared" si="0"/>
        <v>100</v>
      </c>
    </row>
    <row r="43" spans="1:11" ht="46.5" customHeight="1">
      <c r="A43" s="15"/>
      <c r="B43" s="43" t="s">
        <v>112</v>
      </c>
      <c r="C43" s="24"/>
      <c r="D43" s="16" t="s">
        <v>84</v>
      </c>
      <c r="E43" s="20" t="s">
        <v>111</v>
      </c>
      <c r="F43" s="16"/>
      <c r="G43" s="16"/>
      <c r="H43" s="55">
        <f>H44</f>
        <v>464</v>
      </c>
      <c r="I43" s="55"/>
      <c r="J43" s="55">
        <f>J44</f>
        <v>464</v>
      </c>
      <c r="K43" s="89">
        <f t="shared" si="0"/>
        <v>100</v>
      </c>
    </row>
    <row r="44" spans="1:11" ht="51" customHeight="1">
      <c r="A44" s="15"/>
      <c r="B44" s="60" t="s">
        <v>28</v>
      </c>
      <c r="C44" s="24"/>
      <c r="D44" s="16" t="s">
        <v>84</v>
      </c>
      <c r="E44" s="20" t="s">
        <v>7</v>
      </c>
      <c r="F44" s="16"/>
      <c r="G44" s="16"/>
      <c r="H44" s="55">
        <f>H45</f>
        <v>464</v>
      </c>
      <c r="I44" s="55"/>
      <c r="J44" s="55">
        <f>J45</f>
        <v>464</v>
      </c>
      <c r="K44" s="89">
        <f t="shared" si="0"/>
        <v>100</v>
      </c>
    </row>
    <row r="45" spans="1:11" ht="56.25" customHeight="1">
      <c r="A45" s="15"/>
      <c r="B45" s="60" t="s">
        <v>70</v>
      </c>
      <c r="C45" s="22"/>
      <c r="D45" s="16" t="s">
        <v>84</v>
      </c>
      <c r="E45" s="20" t="s">
        <v>7</v>
      </c>
      <c r="F45" s="20" t="s">
        <v>109</v>
      </c>
      <c r="G45" s="20" t="s">
        <v>110</v>
      </c>
      <c r="H45" s="55">
        <v>464</v>
      </c>
      <c r="I45" s="55"/>
      <c r="J45" s="57">
        <v>464</v>
      </c>
      <c r="K45" s="89">
        <f t="shared" si="0"/>
        <v>100</v>
      </c>
    </row>
    <row r="46" spans="1:11" ht="39.75" customHeight="1">
      <c r="A46" s="15"/>
      <c r="B46" s="43" t="s">
        <v>112</v>
      </c>
      <c r="C46" s="22"/>
      <c r="D46" s="16" t="s">
        <v>84</v>
      </c>
      <c r="E46" s="20" t="s">
        <v>111</v>
      </c>
      <c r="F46" s="16"/>
      <c r="G46" s="16"/>
      <c r="H46" s="55">
        <f>H47</f>
        <v>240</v>
      </c>
      <c r="I46" s="55"/>
      <c r="J46" s="55">
        <f>J47</f>
        <v>240</v>
      </c>
      <c r="K46" s="89">
        <f t="shared" si="0"/>
        <v>100</v>
      </c>
    </row>
    <row r="47" spans="1:11" ht="51" customHeight="1">
      <c r="A47" s="15"/>
      <c r="B47" s="60" t="s">
        <v>28</v>
      </c>
      <c r="C47" s="24"/>
      <c r="D47" s="16" t="s">
        <v>84</v>
      </c>
      <c r="E47" s="20" t="s">
        <v>7</v>
      </c>
      <c r="F47" s="16"/>
      <c r="G47" s="16"/>
      <c r="H47" s="55">
        <f>H48</f>
        <v>240</v>
      </c>
      <c r="I47" s="55"/>
      <c r="J47" s="55">
        <f>J48</f>
        <v>240</v>
      </c>
      <c r="K47" s="89">
        <f t="shared" si="0"/>
        <v>100</v>
      </c>
    </row>
    <row r="48" spans="1:11" ht="21.75" customHeight="1">
      <c r="A48" s="15"/>
      <c r="B48" s="60" t="s">
        <v>56</v>
      </c>
      <c r="C48" s="22"/>
      <c r="D48" s="16" t="s">
        <v>84</v>
      </c>
      <c r="E48" s="20" t="s">
        <v>7</v>
      </c>
      <c r="F48" s="16" t="s">
        <v>113</v>
      </c>
      <c r="G48" s="16" t="s">
        <v>110</v>
      </c>
      <c r="H48" s="55">
        <v>240</v>
      </c>
      <c r="I48" s="55"/>
      <c r="J48" s="57">
        <v>240</v>
      </c>
      <c r="K48" s="89">
        <f t="shared" si="0"/>
        <v>100</v>
      </c>
    </row>
    <row r="49" spans="1:11" ht="36" customHeight="1">
      <c r="A49" s="15"/>
      <c r="B49" s="43" t="s">
        <v>112</v>
      </c>
      <c r="C49" s="22"/>
      <c r="D49" s="16" t="s">
        <v>84</v>
      </c>
      <c r="E49" s="20" t="s">
        <v>111</v>
      </c>
      <c r="F49" s="16"/>
      <c r="G49" s="16"/>
      <c r="H49" s="55">
        <f>H50</f>
        <v>79.2</v>
      </c>
      <c r="I49" s="55"/>
      <c r="J49" s="55">
        <f>J50</f>
        <v>79.2</v>
      </c>
      <c r="K49" s="89">
        <f t="shared" si="0"/>
        <v>100</v>
      </c>
    </row>
    <row r="50" spans="1:11" ht="49.5" customHeight="1">
      <c r="A50" s="15"/>
      <c r="B50" s="60" t="s">
        <v>28</v>
      </c>
      <c r="C50" s="22"/>
      <c r="D50" s="16" t="s">
        <v>84</v>
      </c>
      <c r="E50" s="20" t="s">
        <v>7</v>
      </c>
      <c r="F50" s="16"/>
      <c r="G50" s="16"/>
      <c r="H50" s="55">
        <f>H51</f>
        <v>79.2</v>
      </c>
      <c r="I50" s="55"/>
      <c r="J50" s="55">
        <f>J51</f>
        <v>79.2</v>
      </c>
      <c r="K50" s="89">
        <f t="shared" si="0"/>
        <v>100</v>
      </c>
    </row>
    <row r="51" spans="1:11" ht="15.75">
      <c r="A51" s="15"/>
      <c r="B51" s="60" t="s">
        <v>97</v>
      </c>
      <c r="C51" s="24"/>
      <c r="D51" s="16" t="s">
        <v>84</v>
      </c>
      <c r="E51" s="20" t="s">
        <v>7</v>
      </c>
      <c r="F51" s="16" t="s">
        <v>114</v>
      </c>
      <c r="G51" s="16" t="s">
        <v>115</v>
      </c>
      <c r="H51" s="55">
        <v>79.2</v>
      </c>
      <c r="I51" s="55"/>
      <c r="J51" s="57">
        <v>79.2</v>
      </c>
      <c r="K51" s="89">
        <f t="shared" si="0"/>
        <v>100</v>
      </c>
    </row>
    <row r="52" spans="1:11" ht="31.5">
      <c r="A52" s="15"/>
      <c r="B52" s="43" t="s">
        <v>112</v>
      </c>
      <c r="C52" s="22"/>
      <c r="D52" s="16" t="s">
        <v>84</v>
      </c>
      <c r="E52" s="20" t="s">
        <v>111</v>
      </c>
      <c r="F52" s="16"/>
      <c r="G52" s="16"/>
      <c r="H52" s="55">
        <f>H53</f>
        <v>511.44</v>
      </c>
      <c r="I52" s="55"/>
      <c r="J52" s="55">
        <f>J53</f>
        <v>511.44</v>
      </c>
      <c r="K52" s="89">
        <f t="shared" si="0"/>
        <v>100</v>
      </c>
    </row>
    <row r="53" spans="1:11" ht="47.25">
      <c r="A53" s="15"/>
      <c r="B53" s="60" t="s">
        <v>28</v>
      </c>
      <c r="C53" s="22"/>
      <c r="D53" s="16" t="s">
        <v>84</v>
      </c>
      <c r="E53" s="20" t="s">
        <v>7</v>
      </c>
      <c r="F53" s="16"/>
      <c r="G53" s="16"/>
      <c r="H53" s="55">
        <f>H54</f>
        <v>511.44</v>
      </c>
      <c r="I53" s="55"/>
      <c r="J53" s="55">
        <f>J54</f>
        <v>511.44</v>
      </c>
      <c r="K53" s="89">
        <f t="shared" si="0"/>
        <v>100</v>
      </c>
    </row>
    <row r="54" spans="1:11" ht="15.75">
      <c r="A54" s="15"/>
      <c r="B54" s="60" t="s">
        <v>98</v>
      </c>
      <c r="C54" s="22"/>
      <c r="D54" s="16" t="s">
        <v>84</v>
      </c>
      <c r="E54" s="20" t="s">
        <v>7</v>
      </c>
      <c r="F54" s="16" t="s">
        <v>114</v>
      </c>
      <c r="G54" s="16" t="s">
        <v>109</v>
      </c>
      <c r="H54" s="55">
        <v>511.44</v>
      </c>
      <c r="I54" s="55"/>
      <c r="J54" s="57">
        <v>511.44</v>
      </c>
      <c r="K54" s="89">
        <f t="shared" si="0"/>
        <v>100</v>
      </c>
    </row>
    <row r="55" spans="1:11" ht="47.25">
      <c r="A55" s="15"/>
      <c r="B55" s="50" t="s">
        <v>99</v>
      </c>
      <c r="C55" s="22"/>
      <c r="D55" s="23" t="s">
        <v>96</v>
      </c>
      <c r="E55" s="22"/>
      <c r="F55" s="23"/>
      <c r="G55" s="23"/>
      <c r="H55" s="48">
        <f>H56+H59</f>
        <v>820</v>
      </c>
      <c r="I55" s="55"/>
      <c r="J55" s="48">
        <f>J56+J59</f>
        <v>820</v>
      </c>
      <c r="K55" s="86">
        <f t="shared" si="0"/>
        <v>100</v>
      </c>
    </row>
    <row r="56" spans="1:11" ht="39" customHeight="1">
      <c r="A56" s="15"/>
      <c r="B56" s="43" t="s">
        <v>112</v>
      </c>
      <c r="C56" s="22"/>
      <c r="D56" s="16" t="s">
        <v>96</v>
      </c>
      <c r="E56" s="20" t="s">
        <v>111</v>
      </c>
      <c r="F56" s="16"/>
      <c r="G56" s="16"/>
      <c r="H56" s="55">
        <f>H57</f>
        <v>440</v>
      </c>
      <c r="I56" s="55"/>
      <c r="J56" s="55">
        <f>J57</f>
        <v>440</v>
      </c>
      <c r="K56" s="89">
        <f t="shared" si="0"/>
        <v>100</v>
      </c>
    </row>
    <row r="57" spans="1:11" ht="54.75" customHeight="1">
      <c r="A57" s="15"/>
      <c r="B57" s="60" t="s">
        <v>28</v>
      </c>
      <c r="C57" s="22"/>
      <c r="D57" s="16" t="s">
        <v>96</v>
      </c>
      <c r="E57" s="20" t="s">
        <v>7</v>
      </c>
      <c r="F57" s="16"/>
      <c r="G57" s="16"/>
      <c r="H57" s="55">
        <f>H58</f>
        <v>440</v>
      </c>
      <c r="I57" s="55"/>
      <c r="J57" s="55">
        <f>J58</f>
        <v>440</v>
      </c>
      <c r="K57" s="89">
        <f t="shared" si="0"/>
        <v>100</v>
      </c>
    </row>
    <row r="58" spans="1:11" ht="53.25" customHeight="1">
      <c r="A58" s="15"/>
      <c r="B58" s="60" t="s">
        <v>70</v>
      </c>
      <c r="C58" s="24"/>
      <c r="D58" s="16" t="s">
        <v>96</v>
      </c>
      <c r="E58" s="20" t="s">
        <v>7</v>
      </c>
      <c r="F58" s="20" t="s">
        <v>109</v>
      </c>
      <c r="G58" s="20" t="s">
        <v>110</v>
      </c>
      <c r="H58" s="55">
        <v>440</v>
      </c>
      <c r="I58" s="55"/>
      <c r="J58" s="55">
        <v>440</v>
      </c>
      <c r="K58" s="89">
        <f t="shared" si="0"/>
        <v>100</v>
      </c>
    </row>
    <row r="59" spans="1:11" ht="36" customHeight="1">
      <c r="A59" s="15"/>
      <c r="B59" s="43" t="s">
        <v>112</v>
      </c>
      <c r="C59" s="22"/>
      <c r="D59" s="16" t="s">
        <v>96</v>
      </c>
      <c r="E59" s="20" t="s">
        <v>111</v>
      </c>
      <c r="F59" s="16"/>
      <c r="G59" s="16"/>
      <c r="H59" s="55">
        <f>H60</f>
        <v>380</v>
      </c>
      <c r="I59" s="55"/>
      <c r="J59" s="55">
        <f>J60</f>
        <v>380</v>
      </c>
      <c r="K59" s="89">
        <f t="shared" si="0"/>
        <v>100</v>
      </c>
    </row>
    <row r="60" spans="1:11" ht="50.25" customHeight="1">
      <c r="A60" s="15"/>
      <c r="B60" s="60" t="s">
        <v>28</v>
      </c>
      <c r="C60" s="22"/>
      <c r="D60" s="16" t="s">
        <v>96</v>
      </c>
      <c r="E60" s="20" t="s">
        <v>7</v>
      </c>
      <c r="F60" s="20"/>
      <c r="G60" s="20"/>
      <c r="H60" s="55">
        <f>H61</f>
        <v>380</v>
      </c>
      <c r="I60" s="55"/>
      <c r="J60" s="55">
        <f>J61</f>
        <v>380</v>
      </c>
      <c r="K60" s="89">
        <f t="shared" si="0"/>
        <v>100</v>
      </c>
    </row>
    <row r="61" spans="1:11" ht="18.75" customHeight="1">
      <c r="A61" s="15"/>
      <c r="B61" s="39" t="s">
        <v>59</v>
      </c>
      <c r="C61" s="25"/>
      <c r="D61" s="16" t="s">
        <v>96</v>
      </c>
      <c r="E61" s="20" t="s">
        <v>7</v>
      </c>
      <c r="F61" s="16" t="s">
        <v>114</v>
      </c>
      <c r="G61" s="16" t="s">
        <v>109</v>
      </c>
      <c r="H61" s="55">
        <v>380</v>
      </c>
      <c r="I61" s="55">
        <v>80</v>
      </c>
      <c r="J61" s="57">
        <v>380</v>
      </c>
      <c r="K61" s="89">
        <f t="shared" si="0"/>
        <v>100</v>
      </c>
    </row>
    <row r="62" spans="1:11" ht="42" customHeight="1">
      <c r="A62" s="15"/>
      <c r="B62" s="40" t="s">
        <v>100</v>
      </c>
      <c r="C62" s="27"/>
      <c r="D62" s="23" t="s">
        <v>76</v>
      </c>
      <c r="E62" s="22"/>
      <c r="F62" s="23"/>
      <c r="G62" s="23"/>
      <c r="H62" s="48">
        <f>H65+H68+H71+H74</f>
        <v>329.725</v>
      </c>
      <c r="I62" s="57"/>
      <c r="J62" s="48">
        <f>J65+J68+J71+J74</f>
        <v>329.725</v>
      </c>
      <c r="K62" s="86">
        <f t="shared" si="0"/>
        <v>100</v>
      </c>
    </row>
    <row r="63" spans="1:11" ht="42" customHeight="1">
      <c r="A63" s="15"/>
      <c r="B63" s="43" t="s">
        <v>112</v>
      </c>
      <c r="C63" s="22"/>
      <c r="D63" s="16" t="s">
        <v>76</v>
      </c>
      <c r="E63" s="20" t="s">
        <v>111</v>
      </c>
      <c r="F63" s="16"/>
      <c r="G63" s="16"/>
      <c r="H63" s="55">
        <f>H64</f>
        <v>116</v>
      </c>
      <c r="I63" s="57"/>
      <c r="J63" s="55">
        <f>J64</f>
        <v>116</v>
      </c>
      <c r="K63" s="89">
        <f t="shared" si="0"/>
        <v>100</v>
      </c>
    </row>
    <row r="64" spans="1:11" ht="43.5" customHeight="1">
      <c r="A64" s="15"/>
      <c r="B64" s="60" t="s">
        <v>28</v>
      </c>
      <c r="C64" s="22"/>
      <c r="D64" s="16" t="s">
        <v>76</v>
      </c>
      <c r="E64" s="20" t="s">
        <v>7</v>
      </c>
      <c r="F64" s="16"/>
      <c r="G64" s="16"/>
      <c r="H64" s="55">
        <f>H65</f>
        <v>116</v>
      </c>
      <c r="I64" s="57"/>
      <c r="J64" s="55">
        <f>J65</f>
        <v>116</v>
      </c>
      <c r="K64" s="89">
        <f t="shared" si="0"/>
        <v>100</v>
      </c>
    </row>
    <row r="65" spans="1:11" ht="54.75" customHeight="1">
      <c r="A65" s="15"/>
      <c r="B65" s="60" t="s">
        <v>70</v>
      </c>
      <c r="C65" s="24"/>
      <c r="D65" s="16" t="s">
        <v>76</v>
      </c>
      <c r="E65" s="20" t="s">
        <v>7</v>
      </c>
      <c r="F65" s="20" t="s">
        <v>109</v>
      </c>
      <c r="G65" s="20" t="s">
        <v>110</v>
      </c>
      <c r="H65" s="55">
        <v>116</v>
      </c>
      <c r="I65" s="57"/>
      <c r="J65" s="57">
        <v>116</v>
      </c>
      <c r="K65" s="89">
        <f t="shared" si="0"/>
        <v>100</v>
      </c>
    </row>
    <row r="66" spans="1:11" ht="42.75" customHeight="1">
      <c r="A66" s="15"/>
      <c r="B66" s="43" t="s">
        <v>112</v>
      </c>
      <c r="C66" s="22"/>
      <c r="D66" s="16" t="s">
        <v>76</v>
      </c>
      <c r="E66" s="20" t="s">
        <v>111</v>
      </c>
      <c r="F66" s="16"/>
      <c r="G66" s="16"/>
      <c r="H66" s="55">
        <f>H67</f>
        <v>60</v>
      </c>
      <c r="I66" s="57"/>
      <c r="J66" s="55">
        <f>J67</f>
        <v>60</v>
      </c>
      <c r="K66" s="89">
        <f t="shared" si="0"/>
        <v>100</v>
      </c>
    </row>
    <row r="67" spans="1:11" ht="48" customHeight="1">
      <c r="A67" s="15"/>
      <c r="B67" s="60" t="s">
        <v>28</v>
      </c>
      <c r="C67" s="22"/>
      <c r="D67" s="16" t="s">
        <v>76</v>
      </c>
      <c r="E67" s="20" t="s">
        <v>7</v>
      </c>
      <c r="F67" s="16"/>
      <c r="G67" s="16"/>
      <c r="H67" s="55">
        <f>H68</f>
        <v>60</v>
      </c>
      <c r="I67" s="57"/>
      <c r="J67" s="55">
        <f>J68</f>
        <v>60</v>
      </c>
      <c r="K67" s="89">
        <f t="shared" si="0"/>
        <v>100</v>
      </c>
    </row>
    <row r="68" spans="1:11" ht="27.75" customHeight="1">
      <c r="A68" s="15"/>
      <c r="B68" s="39" t="s">
        <v>56</v>
      </c>
      <c r="C68" s="22"/>
      <c r="D68" s="16" t="s">
        <v>76</v>
      </c>
      <c r="E68" s="20" t="s">
        <v>7</v>
      </c>
      <c r="F68" s="16" t="s">
        <v>113</v>
      </c>
      <c r="G68" s="16" t="s">
        <v>110</v>
      </c>
      <c r="H68" s="55">
        <v>60</v>
      </c>
      <c r="I68" s="57"/>
      <c r="J68" s="57">
        <v>60</v>
      </c>
      <c r="K68" s="89">
        <f t="shared" si="0"/>
        <v>100</v>
      </c>
    </row>
    <row r="69" spans="1:11" ht="43.5" customHeight="1">
      <c r="A69" s="15"/>
      <c r="B69" s="43" t="s">
        <v>112</v>
      </c>
      <c r="C69" s="22"/>
      <c r="D69" s="16" t="s">
        <v>76</v>
      </c>
      <c r="E69" s="20" t="s">
        <v>111</v>
      </c>
      <c r="F69" s="16"/>
      <c r="G69" s="16"/>
      <c r="H69" s="55">
        <f>H70</f>
        <v>19.8</v>
      </c>
      <c r="I69" s="57"/>
      <c r="J69" s="55">
        <f>J70</f>
        <v>19.8</v>
      </c>
      <c r="K69" s="89">
        <f t="shared" si="0"/>
        <v>100</v>
      </c>
    </row>
    <row r="70" spans="1:11" ht="46.5" customHeight="1">
      <c r="A70" s="15"/>
      <c r="B70" s="39" t="s">
        <v>28</v>
      </c>
      <c r="C70" s="25"/>
      <c r="D70" s="16" t="s">
        <v>76</v>
      </c>
      <c r="E70" s="20" t="s">
        <v>7</v>
      </c>
      <c r="F70" s="16"/>
      <c r="G70" s="16"/>
      <c r="H70" s="55">
        <f>H71</f>
        <v>19.8</v>
      </c>
      <c r="I70" s="57"/>
      <c r="J70" s="55">
        <f>J71</f>
        <v>19.8</v>
      </c>
      <c r="K70" s="89">
        <f t="shared" si="0"/>
        <v>100</v>
      </c>
    </row>
    <row r="71" spans="1:11" ht="20.25" customHeight="1">
      <c r="A71" s="15"/>
      <c r="B71" s="39" t="s">
        <v>97</v>
      </c>
      <c r="C71" s="25"/>
      <c r="D71" s="16" t="s">
        <v>76</v>
      </c>
      <c r="E71" s="20" t="s">
        <v>7</v>
      </c>
      <c r="F71" s="16" t="s">
        <v>114</v>
      </c>
      <c r="G71" s="16" t="s">
        <v>115</v>
      </c>
      <c r="H71" s="55">
        <v>19.8</v>
      </c>
      <c r="I71" s="57"/>
      <c r="J71" s="57">
        <v>19.8</v>
      </c>
      <c r="K71" s="89">
        <f t="shared" si="0"/>
        <v>100</v>
      </c>
    </row>
    <row r="72" spans="1:11" ht="39.75" customHeight="1">
      <c r="A72" s="15"/>
      <c r="B72" s="43" t="s">
        <v>112</v>
      </c>
      <c r="C72" s="22"/>
      <c r="D72" s="16" t="s">
        <v>76</v>
      </c>
      <c r="E72" s="20" t="s">
        <v>111</v>
      </c>
      <c r="F72" s="16"/>
      <c r="G72" s="16"/>
      <c r="H72" s="55">
        <f>H73</f>
        <v>133.925</v>
      </c>
      <c r="I72" s="57"/>
      <c r="J72" s="55">
        <f>J73</f>
        <v>133.925</v>
      </c>
      <c r="K72" s="89">
        <f t="shared" si="0"/>
        <v>100</v>
      </c>
    </row>
    <row r="73" spans="1:11" ht="47.25">
      <c r="A73" s="15"/>
      <c r="B73" s="39" t="s">
        <v>28</v>
      </c>
      <c r="C73" s="25"/>
      <c r="D73" s="16" t="s">
        <v>76</v>
      </c>
      <c r="E73" s="20" t="s">
        <v>7</v>
      </c>
      <c r="F73" s="16"/>
      <c r="G73" s="16"/>
      <c r="H73" s="55">
        <f>H74</f>
        <v>133.925</v>
      </c>
      <c r="I73" s="57"/>
      <c r="J73" s="55">
        <f>J74</f>
        <v>133.925</v>
      </c>
      <c r="K73" s="89">
        <f aca="true" t="shared" si="1" ref="K73:K131">J73/H73*100</f>
        <v>100</v>
      </c>
    </row>
    <row r="74" spans="1:11" ht="15.75">
      <c r="A74" s="15"/>
      <c r="B74" s="39" t="s">
        <v>59</v>
      </c>
      <c r="C74" s="25"/>
      <c r="D74" s="16" t="s">
        <v>76</v>
      </c>
      <c r="E74" s="24" t="s">
        <v>7</v>
      </c>
      <c r="F74" s="16" t="s">
        <v>114</v>
      </c>
      <c r="G74" s="16" t="s">
        <v>109</v>
      </c>
      <c r="H74" s="55">
        <v>133.925</v>
      </c>
      <c r="I74" s="57"/>
      <c r="J74" s="57">
        <v>133.925</v>
      </c>
      <c r="K74" s="89">
        <f t="shared" si="1"/>
        <v>100</v>
      </c>
    </row>
    <row r="75" spans="1:11" ht="47.25">
      <c r="A75" s="15"/>
      <c r="B75" s="40" t="s">
        <v>99</v>
      </c>
      <c r="C75" s="22"/>
      <c r="D75" s="23" t="s">
        <v>83</v>
      </c>
      <c r="E75" s="22"/>
      <c r="F75" s="23"/>
      <c r="G75" s="23"/>
      <c r="H75" s="48">
        <f>H78+H81</f>
        <v>205</v>
      </c>
      <c r="I75" s="57"/>
      <c r="J75" s="48">
        <f>J78+J81</f>
        <v>205</v>
      </c>
      <c r="K75" s="86">
        <f t="shared" si="1"/>
        <v>100</v>
      </c>
    </row>
    <row r="76" spans="1:11" ht="31.5">
      <c r="A76" s="15"/>
      <c r="B76" s="43" t="s">
        <v>112</v>
      </c>
      <c r="C76" s="22"/>
      <c r="D76" s="16" t="s">
        <v>83</v>
      </c>
      <c r="E76" s="20" t="s">
        <v>111</v>
      </c>
      <c r="F76" s="16"/>
      <c r="G76" s="16"/>
      <c r="H76" s="55">
        <f>H77</f>
        <v>110</v>
      </c>
      <c r="I76" s="57"/>
      <c r="J76" s="55">
        <f>J77</f>
        <v>110</v>
      </c>
      <c r="K76" s="89">
        <f t="shared" si="1"/>
        <v>100</v>
      </c>
    </row>
    <row r="77" spans="1:11" ht="47.25">
      <c r="A77" s="15"/>
      <c r="B77" s="39" t="s">
        <v>28</v>
      </c>
      <c r="C77" s="22"/>
      <c r="D77" s="16" t="s">
        <v>83</v>
      </c>
      <c r="E77" s="20" t="s">
        <v>7</v>
      </c>
      <c r="F77" s="16"/>
      <c r="G77" s="16"/>
      <c r="H77" s="55">
        <f>H78</f>
        <v>110</v>
      </c>
      <c r="I77" s="57"/>
      <c r="J77" s="55">
        <f>J78</f>
        <v>110</v>
      </c>
      <c r="K77" s="89">
        <f t="shared" si="1"/>
        <v>100</v>
      </c>
    </row>
    <row r="78" spans="1:11" ht="47.25">
      <c r="A78" s="15"/>
      <c r="B78" s="39" t="s">
        <v>70</v>
      </c>
      <c r="C78" s="25"/>
      <c r="D78" s="16" t="s">
        <v>83</v>
      </c>
      <c r="E78" s="20" t="s">
        <v>7</v>
      </c>
      <c r="F78" s="20" t="s">
        <v>109</v>
      </c>
      <c r="G78" s="20" t="s">
        <v>110</v>
      </c>
      <c r="H78" s="55">
        <v>110</v>
      </c>
      <c r="I78" s="57"/>
      <c r="J78" s="57">
        <v>110</v>
      </c>
      <c r="K78" s="89">
        <f t="shared" si="1"/>
        <v>100</v>
      </c>
    </row>
    <row r="79" spans="1:11" ht="36.75" customHeight="1">
      <c r="A79" s="15"/>
      <c r="B79" s="43" t="s">
        <v>112</v>
      </c>
      <c r="C79" s="22"/>
      <c r="D79" s="16" t="s">
        <v>83</v>
      </c>
      <c r="E79" s="20" t="s">
        <v>111</v>
      </c>
      <c r="F79" s="20"/>
      <c r="G79" s="20"/>
      <c r="H79" s="55">
        <f>H80</f>
        <v>95</v>
      </c>
      <c r="I79" s="57"/>
      <c r="J79" s="55">
        <f>J80</f>
        <v>95</v>
      </c>
      <c r="K79" s="89">
        <f t="shared" si="1"/>
        <v>100</v>
      </c>
    </row>
    <row r="80" spans="1:11" ht="37.5" customHeight="1">
      <c r="A80" s="15"/>
      <c r="B80" s="39" t="s">
        <v>28</v>
      </c>
      <c r="C80" s="22"/>
      <c r="D80" s="16" t="s">
        <v>83</v>
      </c>
      <c r="E80" s="20" t="s">
        <v>7</v>
      </c>
      <c r="F80" s="16"/>
      <c r="G80" s="16"/>
      <c r="H80" s="55">
        <f>H81</f>
        <v>95</v>
      </c>
      <c r="I80" s="57"/>
      <c r="J80" s="55">
        <f>J81</f>
        <v>95</v>
      </c>
      <c r="K80" s="89">
        <f t="shared" si="1"/>
        <v>100</v>
      </c>
    </row>
    <row r="81" spans="1:11" ht="25.5" customHeight="1">
      <c r="A81" s="15"/>
      <c r="B81" s="39" t="s">
        <v>59</v>
      </c>
      <c r="C81" s="25"/>
      <c r="D81" s="16" t="s">
        <v>83</v>
      </c>
      <c r="E81" s="24" t="s">
        <v>7</v>
      </c>
      <c r="F81" s="16" t="s">
        <v>114</v>
      </c>
      <c r="G81" s="16" t="s">
        <v>109</v>
      </c>
      <c r="H81" s="55">
        <v>95</v>
      </c>
      <c r="I81" s="57"/>
      <c r="J81" s="57">
        <v>95</v>
      </c>
      <c r="K81" s="89">
        <f t="shared" si="1"/>
        <v>100</v>
      </c>
    </row>
    <row r="82" spans="1:11" ht="21" customHeight="1">
      <c r="A82" s="75"/>
      <c r="B82" s="41" t="s">
        <v>23</v>
      </c>
      <c r="C82" s="12"/>
      <c r="D82" s="13"/>
      <c r="E82" s="14"/>
      <c r="F82" s="13"/>
      <c r="G82" s="13"/>
      <c r="H82" s="48">
        <f>H83+H121+H128</f>
        <v>13794.169</v>
      </c>
      <c r="I82" s="57"/>
      <c r="J82" s="48">
        <f>J83+J121+J128</f>
        <v>12739.38128</v>
      </c>
      <c r="K82" s="86">
        <f t="shared" si="1"/>
        <v>92.35337975053082</v>
      </c>
    </row>
    <row r="83" spans="1:11" ht="70.5" customHeight="1">
      <c r="A83" s="6"/>
      <c r="B83" s="40" t="s">
        <v>117</v>
      </c>
      <c r="C83" s="12"/>
      <c r="D83" s="28" t="s">
        <v>25</v>
      </c>
      <c r="E83" s="14"/>
      <c r="F83" s="28"/>
      <c r="G83" s="28"/>
      <c r="H83" s="56">
        <f>H84+H116</f>
        <v>6667.066</v>
      </c>
      <c r="I83" s="57"/>
      <c r="J83" s="56">
        <f>J84+J116</f>
        <v>6396.90115</v>
      </c>
      <c r="K83" s="86">
        <f t="shared" si="1"/>
        <v>95.94776997857828</v>
      </c>
    </row>
    <row r="84" spans="1:11" ht="63">
      <c r="A84" s="6"/>
      <c r="B84" s="39" t="s">
        <v>119</v>
      </c>
      <c r="C84" s="12"/>
      <c r="D84" s="29" t="s">
        <v>44</v>
      </c>
      <c r="E84" s="14"/>
      <c r="F84" s="28"/>
      <c r="G84" s="28"/>
      <c r="H84" s="56">
        <f>H85</f>
        <v>5712.066</v>
      </c>
      <c r="I84" s="57"/>
      <c r="J84" s="56">
        <f>J85</f>
        <v>5492.62576</v>
      </c>
      <c r="K84" s="86">
        <f t="shared" si="1"/>
        <v>96.15830349299186</v>
      </c>
    </row>
    <row r="85" spans="1:11" ht="21.75" customHeight="1">
      <c r="A85" s="6"/>
      <c r="B85" s="60" t="s">
        <v>31</v>
      </c>
      <c r="C85" s="12"/>
      <c r="D85" s="29" t="s">
        <v>45</v>
      </c>
      <c r="E85" s="14"/>
      <c r="F85" s="28"/>
      <c r="G85" s="28"/>
      <c r="H85" s="56">
        <f>H86+H96+H100+H104+H108+H112</f>
        <v>5712.066</v>
      </c>
      <c r="I85" s="57"/>
      <c r="J85" s="56">
        <f>J86+J96+J100+J104+J108+J112</f>
        <v>5492.62576</v>
      </c>
      <c r="K85" s="86">
        <f t="shared" si="1"/>
        <v>96.15830349299186</v>
      </c>
    </row>
    <row r="86" spans="1:11" ht="36" customHeight="1">
      <c r="A86" s="6"/>
      <c r="B86" s="39" t="s">
        <v>77</v>
      </c>
      <c r="C86" s="30"/>
      <c r="D86" s="19" t="s">
        <v>26</v>
      </c>
      <c r="E86" s="14"/>
      <c r="F86" s="28"/>
      <c r="G86" s="28"/>
      <c r="H86" s="56">
        <f>H87+H90+H93</f>
        <v>5256.786</v>
      </c>
      <c r="I86" s="57"/>
      <c r="J86" s="56">
        <f>J87+J90+J93</f>
        <v>5037.34576</v>
      </c>
      <c r="K86" s="86">
        <f t="shared" si="1"/>
        <v>95.82558163866666</v>
      </c>
    </row>
    <row r="87" spans="1:11" ht="94.5">
      <c r="A87" s="5"/>
      <c r="B87" s="39" t="s">
        <v>118</v>
      </c>
      <c r="C87" s="30"/>
      <c r="D87" s="24" t="s">
        <v>120</v>
      </c>
      <c r="E87" s="35" t="s">
        <v>121</v>
      </c>
      <c r="F87" s="19"/>
      <c r="G87" s="19"/>
      <c r="H87" s="55">
        <f>H88</f>
        <v>4081.156</v>
      </c>
      <c r="I87" s="57"/>
      <c r="J87" s="55">
        <f>J88</f>
        <v>3937.74544</v>
      </c>
      <c r="K87" s="86">
        <f t="shared" si="1"/>
        <v>96.48603091869069</v>
      </c>
    </row>
    <row r="88" spans="1:11" ht="39" customHeight="1">
      <c r="A88" s="5"/>
      <c r="B88" s="43" t="s">
        <v>27</v>
      </c>
      <c r="C88" s="30"/>
      <c r="D88" s="24" t="s">
        <v>120</v>
      </c>
      <c r="E88" s="35" t="s">
        <v>35</v>
      </c>
      <c r="F88" s="19"/>
      <c r="G88" s="19"/>
      <c r="H88" s="55">
        <f>H89</f>
        <v>4081.156</v>
      </c>
      <c r="I88" s="57"/>
      <c r="J88" s="55">
        <f>J89</f>
        <v>3937.74544</v>
      </c>
      <c r="K88" s="86">
        <f t="shared" si="1"/>
        <v>96.48603091869069</v>
      </c>
    </row>
    <row r="89" spans="1:11" ht="72.75" customHeight="1">
      <c r="A89" s="5"/>
      <c r="B89" s="43" t="s">
        <v>24</v>
      </c>
      <c r="C89" s="30"/>
      <c r="D89" s="19" t="s">
        <v>26</v>
      </c>
      <c r="E89" s="20" t="s">
        <v>35</v>
      </c>
      <c r="F89" s="20" t="s">
        <v>116</v>
      </c>
      <c r="G89" s="20" t="s">
        <v>113</v>
      </c>
      <c r="H89" s="55">
        <v>4081.156</v>
      </c>
      <c r="I89" s="57"/>
      <c r="J89" s="57">
        <v>3937.74544</v>
      </c>
      <c r="K89" s="86">
        <f t="shared" si="1"/>
        <v>96.48603091869069</v>
      </c>
    </row>
    <row r="90" spans="1:11" ht="40.5" customHeight="1">
      <c r="A90" s="5"/>
      <c r="B90" s="43" t="s">
        <v>112</v>
      </c>
      <c r="C90" s="30"/>
      <c r="D90" s="19" t="s">
        <v>26</v>
      </c>
      <c r="E90" s="20" t="s">
        <v>111</v>
      </c>
      <c r="F90" s="19"/>
      <c r="G90" s="20"/>
      <c r="H90" s="55">
        <f>H91</f>
        <v>1162.131</v>
      </c>
      <c r="I90" s="57"/>
      <c r="J90" s="55">
        <f>J91</f>
        <v>1086.82793</v>
      </c>
      <c r="K90" s="86">
        <f t="shared" si="1"/>
        <v>93.5202597641746</v>
      </c>
    </row>
    <row r="91" spans="1:11" ht="53.25" customHeight="1">
      <c r="A91" s="5"/>
      <c r="B91" s="43" t="s">
        <v>28</v>
      </c>
      <c r="C91" s="30"/>
      <c r="D91" s="19" t="s">
        <v>26</v>
      </c>
      <c r="E91" s="20" t="s">
        <v>7</v>
      </c>
      <c r="F91" s="19"/>
      <c r="G91" s="19"/>
      <c r="H91" s="55">
        <f>H92</f>
        <v>1162.131</v>
      </c>
      <c r="I91" s="57"/>
      <c r="J91" s="55">
        <f>J92</f>
        <v>1086.82793</v>
      </c>
      <c r="K91" s="86">
        <f t="shared" si="1"/>
        <v>93.5202597641746</v>
      </c>
    </row>
    <row r="92" spans="1:11" ht="69.75" customHeight="1">
      <c r="A92" s="5"/>
      <c r="B92" s="43" t="s">
        <v>24</v>
      </c>
      <c r="C92" s="30"/>
      <c r="D92" s="19" t="s">
        <v>26</v>
      </c>
      <c r="E92" s="20" t="s">
        <v>7</v>
      </c>
      <c r="F92" s="20" t="s">
        <v>116</v>
      </c>
      <c r="G92" s="20" t="s">
        <v>113</v>
      </c>
      <c r="H92" s="55">
        <v>1162.131</v>
      </c>
      <c r="I92" s="57"/>
      <c r="J92" s="57">
        <v>1086.82793</v>
      </c>
      <c r="K92" s="86">
        <f t="shared" si="1"/>
        <v>93.5202597641746</v>
      </c>
    </row>
    <row r="93" spans="1:11" ht="31.5">
      <c r="A93" s="5"/>
      <c r="B93" s="31" t="s">
        <v>122</v>
      </c>
      <c r="C93" s="24" t="s">
        <v>120</v>
      </c>
      <c r="D93" s="19" t="s">
        <v>26</v>
      </c>
      <c r="E93" s="20" t="s">
        <v>123</v>
      </c>
      <c r="F93" s="19"/>
      <c r="G93" s="19"/>
      <c r="H93" s="55">
        <f>H94</f>
        <v>13.499</v>
      </c>
      <c r="I93" s="57"/>
      <c r="J93" s="55">
        <f>J94</f>
        <v>12.77239</v>
      </c>
      <c r="K93" s="86">
        <f t="shared" si="1"/>
        <v>94.61730498555448</v>
      </c>
    </row>
    <row r="94" spans="1:11" ht="15.75">
      <c r="A94" s="5"/>
      <c r="B94" s="43" t="s">
        <v>29</v>
      </c>
      <c r="C94" s="30"/>
      <c r="D94" s="19" t="s">
        <v>26</v>
      </c>
      <c r="E94" s="20" t="s">
        <v>124</v>
      </c>
      <c r="F94" s="19">
        <v>850</v>
      </c>
      <c r="G94" s="19"/>
      <c r="H94" s="55">
        <f>H95</f>
        <v>13.499</v>
      </c>
      <c r="I94" s="57"/>
      <c r="J94" s="55">
        <f>J95</f>
        <v>12.77239</v>
      </c>
      <c r="K94" s="86">
        <f t="shared" si="1"/>
        <v>94.61730498555448</v>
      </c>
    </row>
    <row r="95" spans="1:11" ht="73.5" customHeight="1">
      <c r="A95" s="5"/>
      <c r="B95" s="43" t="s">
        <v>24</v>
      </c>
      <c r="C95" s="30"/>
      <c r="D95" s="19" t="s">
        <v>26</v>
      </c>
      <c r="E95" s="20" t="s">
        <v>124</v>
      </c>
      <c r="F95" s="20" t="s">
        <v>116</v>
      </c>
      <c r="G95" s="20" t="s">
        <v>113</v>
      </c>
      <c r="H95" s="55">
        <v>13.499</v>
      </c>
      <c r="I95" s="57"/>
      <c r="J95" s="57">
        <v>12.77239</v>
      </c>
      <c r="K95" s="86">
        <f t="shared" si="1"/>
        <v>94.61730498555448</v>
      </c>
    </row>
    <row r="96" spans="1:11" ht="66.75" customHeight="1">
      <c r="A96" s="5"/>
      <c r="B96" s="40" t="s">
        <v>154</v>
      </c>
      <c r="C96" s="12"/>
      <c r="D96" s="28" t="s">
        <v>36</v>
      </c>
      <c r="E96" s="14"/>
      <c r="F96" s="14"/>
      <c r="G96" s="14"/>
      <c r="H96" s="48">
        <f>H97</f>
        <v>192.2</v>
      </c>
      <c r="I96" s="56"/>
      <c r="J96" s="48">
        <f>J97</f>
        <v>192.2</v>
      </c>
      <c r="K96" s="86">
        <f t="shared" si="1"/>
        <v>100</v>
      </c>
    </row>
    <row r="97" spans="1:11" ht="15.75">
      <c r="A97" s="5"/>
      <c r="B97" s="39" t="s">
        <v>125</v>
      </c>
      <c r="C97" s="30"/>
      <c r="D97" s="20" t="s">
        <v>36</v>
      </c>
      <c r="E97" s="20" t="s">
        <v>126</v>
      </c>
      <c r="F97" s="20"/>
      <c r="G97" s="20"/>
      <c r="H97" s="55">
        <f>H98</f>
        <v>192.2</v>
      </c>
      <c r="I97" s="57"/>
      <c r="J97" s="55">
        <f>J98</f>
        <v>192.2</v>
      </c>
      <c r="K97" s="86">
        <f t="shared" si="1"/>
        <v>100</v>
      </c>
    </row>
    <row r="98" spans="1:11" ht="15.75">
      <c r="A98" s="5"/>
      <c r="B98" s="39" t="s">
        <v>40</v>
      </c>
      <c r="C98" s="30"/>
      <c r="D98" s="20" t="s">
        <v>36</v>
      </c>
      <c r="E98" s="20" t="s">
        <v>37</v>
      </c>
      <c r="F98" s="20"/>
      <c r="G98" s="20"/>
      <c r="H98" s="55">
        <f>H99</f>
        <v>192.2</v>
      </c>
      <c r="I98" s="57"/>
      <c r="J98" s="55">
        <f>J99</f>
        <v>192.2</v>
      </c>
      <c r="K98" s="89">
        <f t="shared" si="1"/>
        <v>100</v>
      </c>
    </row>
    <row r="99" spans="1:11" ht="63">
      <c r="A99" s="5"/>
      <c r="B99" s="43" t="s">
        <v>24</v>
      </c>
      <c r="C99" s="30"/>
      <c r="D99" s="20" t="s">
        <v>36</v>
      </c>
      <c r="E99" s="20" t="s">
        <v>37</v>
      </c>
      <c r="F99" s="20" t="s">
        <v>116</v>
      </c>
      <c r="G99" s="20" t="s">
        <v>113</v>
      </c>
      <c r="H99" s="55">
        <v>192.2</v>
      </c>
      <c r="I99" s="57"/>
      <c r="J99" s="57">
        <v>192.2</v>
      </c>
      <c r="K99" s="89">
        <f t="shared" si="1"/>
        <v>100</v>
      </c>
    </row>
    <row r="100" spans="1:11" ht="126">
      <c r="A100" s="5"/>
      <c r="B100" s="44" t="s">
        <v>38</v>
      </c>
      <c r="C100" s="17"/>
      <c r="D100" s="14" t="s">
        <v>39</v>
      </c>
      <c r="E100" s="14"/>
      <c r="F100" s="14"/>
      <c r="G100" s="14"/>
      <c r="H100" s="48">
        <f>H101</f>
        <v>130.9</v>
      </c>
      <c r="I100" s="56"/>
      <c r="J100" s="48">
        <f>J101</f>
        <v>130.9</v>
      </c>
      <c r="K100" s="86">
        <f t="shared" si="1"/>
        <v>100</v>
      </c>
    </row>
    <row r="101" spans="1:11" ht="15.75">
      <c r="A101" s="5"/>
      <c r="B101" s="39" t="s">
        <v>125</v>
      </c>
      <c r="C101" s="30"/>
      <c r="D101" s="20" t="s">
        <v>39</v>
      </c>
      <c r="E101" s="20" t="s">
        <v>126</v>
      </c>
      <c r="F101" s="20"/>
      <c r="G101" s="20"/>
      <c r="H101" s="55">
        <f>H102</f>
        <v>130.9</v>
      </c>
      <c r="I101" s="57"/>
      <c r="J101" s="55">
        <f>J102</f>
        <v>130.9</v>
      </c>
      <c r="K101" s="89">
        <f t="shared" si="1"/>
        <v>100</v>
      </c>
    </row>
    <row r="102" spans="1:11" ht="19.5" customHeight="1">
      <c r="A102" s="5"/>
      <c r="B102" s="39" t="s">
        <v>40</v>
      </c>
      <c r="C102" s="30"/>
      <c r="D102" s="20" t="s">
        <v>39</v>
      </c>
      <c r="E102" s="20" t="s">
        <v>37</v>
      </c>
      <c r="F102" s="20"/>
      <c r="G102" s="20"/>
      <c r="H102" s="55">
        <f>H103</f>
        <v>130.9</v>
      </c>
      <c r="I102" s="57"/>
      <c r="J102" s="55">
        <f>J103</f>
        <v>130.9</v>
      </c>
      <c r="K102" s="89">
        <f t="shared" si="1"/>
        <v>100</v>
      </c>
    </row>
    <row r="103" spans="1:11" ht="72.75" customHeight="1">
      <c r="A103" s="5"/>
      <c r="B103" s="43" t="s">
        <v>24</v>
      </c>
      <c r="C103" s="30"/>
      <c r="D103" s="20" t="s">
        <v>39</v>
      </c>
      <c r="E103" s="20" t="s">
        <v>37</v>
      </c>
      <c r="F103" s="20" t="s">
        <v>116</v>
      </c>
      <c r="G103" s="20" t="s">
        <v>113</v>
      </c>
      <c r="H103" s="55">
        <v>130.9</v>
      </c>
      <c r="I103" s="57"/>
      <c r="J103" s="57">
        <v>130.9</v>
      </c>
      <c r="K103" s="89">
        <f t="shared" si="1"/>
        <v>100</v>
      </c>
    </row>
    <row r="104" spans="1:11" ht="67.5" customHeight="1">
      <c r="A104" s="5"/>
      <c r="B104" s="64" t="s">
        <v>153</v>
      </c>
      <c r="C104" s="12"/>
      <c r="D104" s="65" t="s">
        <v>46</v>
      </c>
      <c r="E104" s="14"/>
      <c r="F104" s="14"/>
      <c r="G104" s="14"/>
      <c r="H104" s="48">
        <f>H105</f>
        <v>108</v>
      </c>
      <c r="I104" s="56"/>
      <c r="J104" s="48">
        <f>J105</f>
        <v>108</v>
      </c>
      <c r="K104" s="86">
        <f t="shared" si="1"/>
        <v>100</v>
      </c>
    </row>
    <row r="105" spans="1:11" ht="20.25" customHeight="1">
      <c r="A105" s="5"/>
      <c r="B105" s="39" t="s">
        <v>125</v>
      </c>
      <c r="C105" s="30"/>
      <c r="D105" s="34" t="s">
        <v>46</v>
      </c>
      <c r="E105" s="20" t="s">
        <v>126</v>
      </c>
      <c r="F105" s="20"/>
      <c r="G105" s="20"/>
      <c r="H105" s="55">
        <f>H106</f>
        <v>108</v>
      </c>
      <c r="I105" s="57"/>
      <c r="J105" s="55">
        <f>J106</f>
        <v>108</v>
      </c>
      <c r="K105" s="89">
        <f t="shared" si="1"/>
        <v>100</v>
      </c>
    </row>
    <row r="106" spans="1:11" ht="22.5" customHeight="1">
      <c r="A106" s="5"/>
      <c r="B106" s="39" t="s">
        <v>40</v>
      </c>
      <c r="C106" s="30"/>
      <c r="D106" s="34" t="s">
        <v>46</v>
      </c>
      <c r="E106" s="20" t="s">
        <v>37</v>
      </c>
      <c r="F106" s="20"/>
      <c r="G106" s="20"/>
      <c r="H106" s="55">
        <f>H107</f>
        <v>108</v>
      </c>
      <c r="I106" s="57"/>
      <c r="J106" s="55">
        <f>J107</f>
        <v>108</v>
      </c>
      <c r="K106" s="89">
        <f t="shared" si="1"/>
        <v>100</v>
      </c>
    </row>
    <row r="107" spans="1:11" ht="55.5" customHeight="1">
      <c r="A107" s="5"/>
      <c r="B107" s="43" t="s">
        <v>43</v>
      </c>
      <c r="C107" s="30"/>
      <c r="D107" s="34" t="s">
        <v>46</v>
      </c>
      <c r="E107" s="20" t="s">
        <v>37</v>
      </c>
      <c r="F107" s="20" t="s">
        <v>116</v>
      </c>
      <c r="G107" s="20" t="s">
        <v>127</v>
      </c>
      <c r="H107" s="55">
        <v>108</v>
      </c>
      <c r="I107" s="57"/>
      <c r="J107" s="57">
        <v>108</v>
      </c>
      <c r="K107" s="89">
        <f t="shared" si="1"/>
        <v>100</v>
      </c>
    </row>
    <row r="108" spans="1:11" ht="78.75">
      <c r="A108" s="5"/>
      <c r="B108" s="40" t="s">
        <v>78</v>
      </c>
      <c r="C108" s="12"/>
      <c r="D108" s="28" t="s">
        <v>106</v>
      </c>
      <c r="E108" s="14"/>
      <c r="F108" s="14"/>
      <c r="G108" s="14"/>
      <c r="H108" s="48">
        <f>H109</f>
        <v>23.18</v>
      </c>
      <c r="I108" s="56"/>
      <c r="J108" s="48">
        <f>J109</f>
        <v>23.18</v>
      </c>
      <c r="K108" s="86">
        <f t="shared" si="1"/>
        <v>100</v>
      </c>
    </row>
    <row r="109" spans="1:11" ht="19.5" customHeight="1">
      <c r="A109" s="5"/>
      <c r="B109" s="39" t="s">
        <v>125</v>
      </c>
      <c r="C109" s="30"/>
      <c r="D109" s="29" t="s">
        <v>106</v>
      </c>
      <c r="E109" s="20" t="s">
        <v>126</v>
      </c>
      <c r="F109" s="20"/>
      <c r="G109" s="20"/>
      <c r="H109" s="55">
        <f>H110</f>
        <v>23.18</v>
      </c>
      <c r="I109" s="57"/>
      <c r="J109" s="55">
        <f>J110</f>
        <v>23.18</v>
      </c>
      <c r="K109" s="86">
        <f t="shared" si="1"/>
        <v>100</v>
      </c>
    </row>
    <row r="110" spans="1:11" ht="21.75" customHeight="1">
      <c r="A110" s="5"/>
      <c r="B110" s="39" t="s">
        <v>40</v>
      </c>
      <c r="C110" s="30"/>
      <c r="D110" s="29" t="s">
        <v>106</v>
      </c>
      <c r="E110" s="20" t="s">
        <v>37</v>
      </c>
      <c r="F110" s="20"/>
      <c r="G110" s="20"/>
      <c r="H110" s="55">
        <f>H111</f>
        <v>23.18</v>
      </c>
      <c r="I110" s="57"/>
      <c r="J110" s="55">
        <f>J111</f>
        <v>23.18</v>
      </c>
      <c r="K110" s="86">
        <f t="shared" si="1"/>
        <v>100</v>
      </c>
    </row>
    <row r="111" spans="1:11" ht="77.25" customHeight="1">
      <c r="A111" s="5"/>
      <c r="B111" s="43" t="s">
        <v>24</v>
      </c>
      <c r="C111" s="30"/>
      <c r="D111" s="29" t="s">
        <v>106</v>
      </c>
      <c r="E111" s="25" t="s">
        <v>37</v>
      </c>
      <c r="F111" s="20" t="s">
        <v>116</v>
      </c>
      <c r="G111" s="20" t="s">
        <v>113</v>
      </c>
      <c r="H111" s="55">
        <v>23.18</v>
      </c>
      <c r="I111" s="57"/>
      <c r="J111" s="57">
        <v>23.18</v>
      </c>
      <c r="K111" s="86">
        <f t="shared" si="1"/>
        <v>100</v>
      </c>
    </row>
    <row r="112" spans="1:11" ht="94.5">
      <c r="A112" s="5"/>
      <c r="B112" s="42" t="s">
        <v>41</v>
      </c>
      <c r="C112" s="27"/>
      <c r="D112" s="28" t="s">
        <v>42</v>
      </c>
      <c r="E112" s="49"/>
      <c r="F112" s="28"/>
      <c r="G112" s="28"/>
      <c r="H112" s="48">
        <f>H113</f>
        <v>1</v>
      </c>
      <c r="I112" s="56"/>
      <c r="J112" s="48">
        <f>J113</f>
        <v>1</v>
      </c>
      <c r="K112" s="86">
        <f t="shared" si="1"/>
        <v>100</v>
      </c>
    </row>
    <row r="113" spans="1:11" ht="37.5" customHeight="1">
      <c r="A113" s="5"/>
      <c r="B113" s="43" t="s">
        <v>112</v>
      </c>
      <c r="C113" s="26"/>
      <c r="D113" s="29" t="s">
        <v>42</v>
      </c>
      <c r="E113" s="25" t="s">
        <v>111</v>
      </c>
      <c r="F113" s="29"/>
      <c r="G113" s="29"/>
      <c r="H113" s="55">
        <f>H114</f>
        <v>1</v>
      </c>
      <c r="I113" s="57"/>
      <c r="J113" s="55">
        <f>J114</f>
        <v>1</v>
      </c>
      <c r="K113" s="89">
        <f t="shared" si="1"/>
        <v>100</v>
      </c>
    </row>
    <row r="114" spans="1:11" ht="51.75" customHeight="1">
      <c r="A114" s="5"/>
      <c r="B114" s="43" t="s">
        <v>28</v>
      </c>
      <c r="C114" s="26"/>
      <c r="D114" s="29" t="s">
        <v>42</v>
      </c>
      <c r="E114" s="25" t="s">
        <v>7</v>
      </c>
      <c r="F114" s="29"/>
      <c r="G114" s="29"/>
      <c r="H114" s="55">
        <f>H115</f>
        <v>1</v>
      </c>
      <c r="I114" s="57"/>
      <c r="J114" s="55">
        <f>J115</f>
        <v>1</v>
      </c>
      <c r="K114" s="89">
        <f t="shared" si="1"/>
        <v>100</v>
      </c>
    </row>
    <row r="115" spans="1:11" ht="22.5" customHeight="1">
      <c r="A115" s="5"/>
      <c r="B115" s="39" t="s">
        <v>152</v>
      </c>
      <c r="C115" s="26"/>
      <c r="D115" s="29" t="s">
        <v>42</v>
      </c>
      <c r="E115" s="25" t="s">
        <v>7</v>
      </c>
      <c r="F115" s="25" t="s">
        <v>116</v>
      </c>
      <c r="G115" s="25" t="s">
        <v>128</v>
      </c>
      <c r="H115" s="55">
        <v>1</v>
      </c>
      <c r="I115" s="57"/>
      <c r="J115" s="57">
        <v>1</v>
      </c>
      <c r="K115" s="89">
        <f t="shared" si="1"/>
        <v>100</v>
      </c>
    </row>
    <row r="116" spans="1:11" ht="51" customHeight="1">
      <c r="A116" s="5"/>
      <c r="B116" s="63" t="s">
        <v>33</v>
      </c>
      <c r="C116" s="12"/>
      <c r="D116" s="13" t="s">
        <v>30</v>
      </c>
      <c r="E116" s="14"/>
      <c r="F116" s="13"/>
      <c r="G116" s="13"/>
      <c r="H116" s="48">
        <f>H117</f>
        <v>955</v>
      </c>
      <c r="I116" s="56"/>
      <c r="J116" s="48">
        <f>J117</f>
        <v>904.27539</v>
      </c>
      <c r="K116" s="86">
        <f t="shared" si="1"/>
        <v>94.688522513089</v>
      </c>
    </row>
    <row r="117" spans="1:11" ht="16.5" customHeight="1">
      <c r="A117" s="5"/>
      <c r="B117" s="43" t="s">
        <v>31</v>
      </c>
      <c r="C117" s="30"/>
      <c r="D117" s="19" t="s">
        <v>32</v>
      </c>
      <c r="E117" s="20"/>
      <c r="F117" s="20"/>
      <c r="G117" s="20"/>
      <c r="H117" s="55">
        <f>H118</f>
        <v>955</v>
      </c>
      <c r="I117" s="57"/>
      <c r="J117" s="55">
        <f>J118</f>
        <v>904.27539</v>
      </c>
      <c r="K117" s="89">
        <f t="shared" si="1"/>
        <v>94.688522513089</v>
      </c>
    </row>
    <row r="118" spans="1:256" s="102" customFormat="1" ht="94.5">
      <c r="A118" s="5"/>
      <c r="B118" s="32" t="s">
        <v>118</v>
      </c>
      <c r="C118" s="24" t="s">
        <v>129</v>
      </c>
      <c r="D118" s="19" t="s">
        <v>34</v>
      </c>
      <c r="E118" s="35" t="s">
        <v>121</v>
      </c>
      <c r="F118" s="35"/>
      <c r="G118" s="35"/>
      <c r="H118" s="55">
        <f>H119</f>
        <v>955</v>
      </c>
      <c r="I118" s="96"/>
      <c r="J118" s="55">
        <f>J119</f>
        <v>904.27539</v>
      </c>
      <c r="K118" s="89">
        <f t="shared" si="1"/>
        <v>94.688522513089</v>
      </c>
      <c r="L118" s="97"/>
      <c r="M118" s="98"/>
      <c r="N118" s="99"/>
      <c r="O118" s="98"/>
      <c r="P118" s="100"/>
      <c r="Q118" s="97"/>
      <c r="R118" s="101"/>
      <c r="S118" s="97"/>
      <c r="T118" s="98"/>
      <c r="U118" s="99"/>
      <c r="V118" s="98"/>
      <c r="W118" s="100"/>
      <c r="X118" s="97"/>
      <c r="Y118" s="101"/>
      <c r="Z118" s="97"/>
      <c r="AA118" s="98"/>
      <c r="AB118" s="99"/>
      <c r="AC118" s="98"/>
      <c r="AD118" s="100"/>
      <c r="AE118" s="97"/>
      <c r="AF118" s="101"/>
      <c r="AG118" s="97"/>
      <c r="AH118" s="98"/>
      <c r="AI118" s="99"/>
      <c r="AJ118" s="98"/>
      <c r="AK118" s="100"/>
      <c r="AL118" s="97"/>
      <c r="AM118" s="101"/>
      <c r="AN118" s="97"/>
      <c r="AO118" s="98"/>
      <c r="AP118" s="99"/>
      <c r="AQ118" s="98"/>
      <c r="AR118" s="100"/>
      <c r="AS118" s="97"/>
      <c r="AT118" s="101"/>
      <c r="AU118" s="97"/>
      <c r="AV118" s="98"/>
      <c r="AW118" s="99"/>
      <c r="AX118" s="98"/>
      <c r="AY118" s="100"/>
      <c r="AZ118" s="97"/>
      <c r="BA118" s="101"/>
      <c r="BB118" s="97"/>
      <c r="BC118" s="98"/>
      <c r="BD118" s="99"/>
      <c r="BE118" s="98"/>
      <c r="BF118" s="100"/>
      <c r="BG118" s="97"/>
      <c r="BH118" s="101"/>
      <c r="BI118" s="97"/>
      <c r="BJ118" s="98"/>
      <c r="BK118" s="99"/>
      <c r="BL118" s="98"/>
      <c r="BM118" s="100"/>
      <c r="BN118" s="97"/>
      <c r="BO118" s="101"/>
      <c r="BP118" s="97"/>
      <c r="BQ118" s="98"/>
      <c r="BR118" s="99"/>
      <c r="BS118" s="98"/>
      <c r="BT118" s="100"/>
      <c r="BU118" s="97"/>
      <c r="BV118" s="101"/>
      <c r="BW118" s="97"/>
      <c r="BX118" s="98"/>
      <c r="BY118" s="99"/>
      <c r="BZ118" s="98"/>
      <c r="CA118" s="100"/>
      <c r="CB118" s="97"/>
      <c r="CC118" s="101"/>
      <c r="CD118" s="97"/>
      <c r="CE118" s="98"/>
      <c r="CF118" s="99"/>
      <c r="CG118" s="98"/>
      <c r="CH118" s="100"/>
      <c r="CI118" s="97"/>
      <c r="CJ118" s="101"/>
      <c r="CK118" s="97"/>
      <c r="CL118" s="98"/>
      <c r="CM118" s="99"/>
      <c r="CN118" s="98"/>
      <c r="CO118" s="100"/>
      <c r="CP118" s="97"/>
      <c r="CQ118" s="101"/>
      <c r="CR118" s="97"/>
      <c r="CS118" s="98"/>
      <c r="CT118" s="99"/>
      <c r="CU118" s="98"/>
      <c r="CV118" s="100"/>
      <c r="CW118" s="97"/>
      <c r="CX118" s="101"/>
      <c r="CY118" s="97"/>
      <c r="CZ118" s="98"/>
      <c r="DA118" s="99"/>
      <c r="DB118" s="98"/>
      <c r="DC118" s="100"/>
      <c r="DD118" s="97"/>
      <c r="DE118" s="101"/>
      <c r="DF118" s="97"/>
      <c r="DG118" s="98"/>
      <c r="DH118" s="99"/>
      <c r="DI118" s="98"/>
      <c r="DJ118" s="100"/>
      <c r="DK118" s="97"/>
      <c r="DL118" s="101"/>
      <c r="DM118" s="97"/>
      <c r="DN118" s="98"/>
      <c r="DO118" s="99"/>
      <c r="DP118" s="98"/>
      <c r="DQ118" s="100"/>
      <c r="DR118" s="97"/>
      <c r="DS118" s="101"/>
      <c r="DT118" s="97"/>
      <c r="DU118" s="98"/>
      <c r="DV118" s="99"/>
      <c r="DW118" s="98"/>
      <c r="DX118" s="100"/>
      <c r="DY118" s="97"/>
      <c r="DZ118" s="101"/>
      <c r="EA118" s="97"/>
      <c r="EB118" s="98"/>
      <c r="EC118" s="99"/>
      <c r="ED118" s="98"/>
      <c r="EE118" s="100"/>
      <c r="EF118" s="97"/>
      <c r="EG118" s="101"/>
      <c r="EH118" s="97"/>
      <c r="EI118" s="98"/>
      <c r="EJ118" s="99"/>
      <c r="EK118" s="98"/>
      <c r="EL118" s="100"/>
      <c r="EM118" s="97"/>
      <c r="EN118" s="101"/>
      <c r="EO118" s="97"/>
      <c r="EP118" s="98"/>
      <c r="EQ118" s="99"/>
      <c r="ER118" s="98"/>
      <c r="ES118" s="100"/>
      <c r="ET118" s="97"/>
      <c r="EU118" s="101"/>
      <c r="EV118" s="97"/>
      <c r="EW118" s="98"/>
      <c r="EX118" s="99"/>
      <c r="EY118" s="98"/>
      <c r="EZ118" s="100"/>
      <c r="FA118" s="97"/>
      <c r="FB118" s="101"/>
      <c r="FC118" s="97"/>
      <c r="FD118" s="98"/>
      <c r="FE118" s="99"/>
      <c r="FF118" s="98"/>
      <c r="FG118" s="100"/>
      <c r="FH118" s="97"/>
      <c r="FI118" s="101"/>
      <c r="FJ118" s="97"/>
      <c r="FK118" s="98"/>
      <c r="FL118" s="99"/>
      <c r="FM118" s="98"/>
      <c r="FN118" s="100"/>
      <c r="FO118" s="97"/>
      <c r="FP118" s="101"/>
      <c r="FQ118" s="97"/>
      <c r="FR118" s="98"/>
      <c r="FS118" s="99"/>
      <c r="FT118" s="98"/>
      <c r="FU118" s="100"/>
      <c r="FV118" s="97"/>
      <c r="FW118" s="101"/>
      <c r="FX118" s="97"/>
      <c r="FY118" s="98"/>
      <c r="FZ118" s="99"/>
      <c r="GA118" s="98"/>
      <c r="GB118" s="100"/>
      <c r="GC118" s="97"/>
      <c r="GD118" s="101"/>
      <c r="GE118" s="97"/>
      <c r="GF118" s="98"/>
      <c r="GG118" s="99"/>
      <c r="GH118" s="98"/>
      <c r="GI118" s="100"/>
      <c r="GJ118" s="97"/>
      <c r="GK118" s="101"/>
      <c r="GL118" s="97"/>
      <c r="GM118" s="98"/>
      <c r="GN118" s="99"/>
      <c r="GO118" s="98"/>
      <c r="GP118" s="100"/>
      <c r="GQ118" s="97"/>
      <c r="GR118" s="101"/>
      <c r="GS118" s="97"/>
      <c r="GT118" s="98"/>
      <c r="GU118" s="99"/>
      <c r="GV118" s="98"/>
      <c r="GW118" s="100"/>
      <c r="GX118" s="97"/>
      <c r="GY118" s="101"/>
      <c r="GZ118" s="97"/>
      <c r="HA118" s="98"/>
      <c r="HB118" s="99"/>
      <c r="HC118" s="98"/>
      <c r="HD118" s="100"/>
      <c r="HE118" s="97"/>
      <c r="HF118" s="101"/>
      <c r="HG118" s="97"/>
      <c r="HH118" s="98"/>
      <c r="HI118" s="99"/>
      <c r="HJ118" s="98"/>
      <c r="HK118" s="100"/>
      <c r="HL118" s="97"/>
      <c r="HM118" s="101"/>
      <c r="HN118" s="97"/>
      <c r="HO118" s="98"/>
      <c r="HP118" s="99"/>
      <c r="HQ118" s="98"/>
      <c r="HR118" s="100"/>
      <c r="HS118" s="97"/>
      <c r="HT118" s="101"/>
      <c r="HU118" s="97"/>
      <c r="HV118" s="98"/>
      <c r="HW118" s="99"/>
      <c r="HX118" s="98"/>
      <c r="HY118" s="100"/>
      <c r="HZ118" s="97"/>
      <c r="IA118" s="101"/>
      <c r="IB118" s="97"/>
      <c r="IC118" s="98"/>
      <c r="ID118" s="99"/>
      <c r="IE118" s="98"/>
      <c r="IF118" s="100"/>
      <c r="IG118" s="97"/>
      <c r="IH118" s="101"/>
      <c r="II118" s="97"/>
      <c r="IJ118" s="98"/>
      <c r="IK118" s="99"/>
      <c r="IL118" s="98"/>
      <c r="IM118" s="100"/>
      <c r="IN118" s="97"/>
      <c r="IO118" s="101"/>
      <c r="IP118" s="97"/>
      <c r="IQ118" s="98"/>
      <c r="IR118" s="99"/>
      <c r="IS118" s="98"/>
      <c r="IT118" s="100"/>
      <c r="IU118" s="97"/>
      <c r="IV118" s="101"/>
    </row>
    <row r="119" spans="1:256" s="102" customFormat="1" ht="31.5">
      <c r="A119" s="5"/>
      <c r="B119" s="32" t="s">
        <v>27</v>
      </c>
      <c r="C119" s="24" t="s">
        <v>129</v>
      </c>
      <c r="D119" s="19" t="s">
        <v>34</v>
      </c>
      <c r="E119" s="35" t="s">
        <v>35</v>
      </c>
      <c r="F119" s="35"/>
      <c r="G119" s="35"/>
      <c r="H119" s="55">
        <f>H120</f>
        <v>955</v>
      </c>
      <c r="I119" s="96"/>
      <c r="J119" s="55">
        <f>J120</f>
        <v>904.27539</v>
      </c>
      <c r="K119" s="89">
        <f t="shared" si="1"/>
        <v>94.688522513089</v>
      </c>
      <c r="L119" s="97"/>
      <c r="M119" s="98"/>
      <c r="N119" s="99"/>
      <c r="O119" s="98"/>
      <c r="P119" s="100"/>
      <c r="Q119" s="97"/>
      <c r="R119" s="101"/>
      <c r="S119" s="97"/>
      <c r="T119" s="98"/>
      <c r="U119" s="99"/>
      <c r="V119" s="98"/>
      <c r="W119" s="100"/>
      <c r="X119" s="97"/>
      <c r="Y119" s="101"/>
      <c r="Z119" s="97"/>
      <c r="AA119" s="98"/>
      <c r="AB119" s="99"/>
      <c r="AC119" s="98"/>
      <c r="AD119" s="100"/>
      <c r="AE119" s="97"/>
      <c r="AF119" s="101"/>
      <c r="AG119" s="97"/>
      <c r="AH119" s="98"/>
      <c r="AI119" s="99"/>
      <c r="AJ119" s="98"/>
      <c r="AK119" s="100"/>
      <c r="AL119" s="97"/>
      <c r="AM119" s="101"/>
      <c r="AN119" s="97"/>
      <c r="AO119" s="98"/>
      <c r="AP119" s="99"/>
      <c r="AQ119" s="98"/>
      <c r="AR119" s="100"/>
      <c r="AS119" s="97"/>
      <c r="AT119" s="101"/>
      <c r="AU119" s="97"/>
      <c r="AV119" s="98"/>
      <c r="AW119" s="99"/>
      <c r="AX119" s="98"/>
      <c r="AY119" s="100"/>
      <c r="AZ119" s="97"/>
      <c r="BA119" s="101"/>
      <c r="BB119" s="97"/>
      <c r="BC119" s="98"/>
      <c r="BD119" s="99"/>
      <c r="BE119" s="98"/>
      <c r="BF119" s="100"/>
      <c r="BG119" s="97"/>
      <c r="BH119" s="101"/>
      <c r="BI119" s="97"/>
      <c r="BJ119" s="98"/>
      <c r="BK119" s="99"/>
      <c r="BL119" s="98"/>
      <c r="BM119" s="100"/>
      <c r="BN119" s="97"/>
      <c r="BO119" s="101"/>
      <c r="BP119" s="97"/>
      <c r="BQ119" s="98"/>
      <c r="BR119" s="99"/>
      <c r="BS119" s="98"/>
      <c r="BT119" s="100"/>
      <c r="BU119" s="97"/>
      <c r="BV119" s="101"/>
      <c r="BW119" s="97"/>
      <c r="BX119" s="98"/>
      <c r="BY119" s="99"/>
      <c r="BZ119" s="98"/>
      <c r="CA119" s="100"/>
      <c r="CB119" s="97"/>
      <c r="CC119" s="101"/>
      <c r="CD119" s="97"/>
      <c r="CE119" s="98"/>
      <c r="CF119" s="99"/>
      <c r="CG119" s="98"/>
      <c r="CH119" s="100"/>
      <c r="CI119" s="97"/>
      <c r="CJ119" s="101"/>
      <c r="CK119" s="97"/>
      <c r="CL119" s="98"/>
      <c r="CM119" s="99"/>
      <c r="CN119" s="98"/>
      <c r="CO119" s="100"/>
      <c r="CP119" s="97"/>
      <c r="CQ119" s="101"/>
      <c r="CR119" s="97"/>
      <c r="CS119" s="98"/>
      <c r="CT119" s="99"/>
      <c r="CU119" s="98"/>
      <c r="CV119" s="100"/>
      <c r="CW119" s="97"/>
      <c r="CX119" s="101"/>
      <c r="CY119" s="97"/>
      <c r="CZ119" s="98"/>
      <c r="DA119" s="99"/>
      <c r="DB119" s="98"/>
      <c r="DC119" s="100"/>
      <c r="DD119" s="97"/>
      <c r="DE119" s="101"/>
      <c r="DF119" s="97"/>
      <c r="DG119" s="98"/>
      <c r="DH119" s="99"/>
      <c r="DI119" s="98"/>
      <c r="DJ119" s="100"/>
      <c r="DK119" s="97"/>
      <c r="DL119" s="101"/>
      <c r="DM119" s="97"/>
      <c r="DN119" s="98"/>
      <c r="DO119" s="99"/>
      <c r="DP119" s="98"/>
      <c r="DQ119" s="100"/>
      <c r="DR119" s="97"/>
      <c r="DS119" s="101"/>
      <c r="DT119" s="97"/>
      <c r="DU119" s="98"/>
      <c r="DV119" s="99"/>
      <c r="DW119" s="98"/>
      <c r="DX119" s="100"/>
      <c r="DY119" s="97"/>
      <c r="DZ119" s="101"/>
      <c r="EA119" s="97"/>
      <c r="EB119" s="98"/>
      <c r="EC119" s="99"/>
      <c r="ED119" s="98"/>
      <c r="EE119" s="100"/>
      <c r="EF119" s="97"/>
      <c r="EG119" s="101"/>
      <c r="EH119" s="97"/>
      <c r="EI119" s="98"/>
      <c r="EJ119" s="99"/>
      <c r="EK119" s="98"/>
      <c r="EL119" s="100"/>
      <c r="EM119" s="97"/>
      <c r="EN119" s="101"/>
      <c r="EO119" s="97"/>
      <c r="EP119" s="98"/>
      <c r="EQ119" s="99"/>
      <c r="ER119" s="98"/>
      <c r="ES119" s="100"/>
      <c r="ET119" s="97"/>
      <c r="EU119" s="101"/>
      <c r="EV119" s="97"/>
      <c r="EW119" s="98"/>
      <c r="EX119" s="99"/>
      <c r="EY119" s="98"/>
      <c r="EZ119" s="100"/>
      <c r="FA119" s="97"/>
      <c r="FB119" s="101"/>
      <c r="FC119" s="97"/>
      <c r="FD119" s="98"/>
      <c r="FE119" s="99"/>
      <c r="FF119" s="98"/>
      <c r="FG119" s="100"/>
      <c r="FH119" s="97"/>
      <c r="FI119" s="101"/>
      <c r="FJ119" s="97"/>
      <c r="FK119" s="98"/>
      <c r="FL119" s="99"/>
      <c r="FM119" s="98"/>
      <c r="FN119" s="100"/>
      <c r="FO119" s="97"/>
      <c r="FP119" s="101"/>
      <c r="FQ119" s="97"/>
      <c r="FR119" s="98"/>
      <c r="FS119" s="99"/>
      <c r="FT119" s="98"/>
      <c r="FU119" s="100"/>
      <c r="FV119" s="97"/>
      <c r="FW119" s="101"/>
      <c r="FX119" s="97"/>
      <c r="FY119" s="98"/>
      <c r="FZ119" s="99"/>
      <c r="GA119" s="98"/>
      <c r="GB119" s="100"/>
      <c r="GC119" s="97"/>
      <c r="GD119" s="101"/>
      <c r="GE119" s="97"/>
      <c r="GF119" s="98"/>
      <c r="GG119" s="99"/>
      <c r="GH119" s="98"/>
      <c r="GI119" s="100"/>
      <c r="GJ119" s="97"/>
      <c r="GK119" s="101"/>
      <c r="GL119" s="97"/>
      <c r="GM119" s="98"/>
      <c r="GN119" s="99"/>
      <c r="GO119" s="98"/>
      <c r="GP119" s="100"/>
      <c r="GQ119" s="97"/>
      <c r="GR119" s="101"/>
      <c r="GS119" s="97"/>
      <c r="GT119" s="98"/>
      <c r="GU119" s="99"/>
      <c r="GV119" s="98"/>
      <c r="GW119" s="100"/>
      <c r="GX119" s="97"/>
      <c r="GY119" s="101"/>
      <c r="GZ119" s="97"/>
      <c r="HA119" s="98"/>
      <c r="HB119" s="99"/>
      <c r="HC119" s="98"/>
      <c r="HD119" s="100"/>
      <c r="HE119" s="97"/>
      <c r="HF119" s="101"/>
      <c r="HG119" s="97"/>
      <c r="HH119" s="98"/>
      <c r="HI119" s="99"/>
      <c r="HJ119" s="98"/>
      <c r="HK119" s="100"/>
      <c r="HL119" s="97"/>
      <c r="HM119" s="101"/>
      <c r="HN119" s="97"/>
      <c r="HO119" s="98"/>
      <c r="HP119" s="99"/>
      <c r="HQ119" s="98"/>
      <c r="HR119" s="100"/>
      <c r="HS119" s="97"/>
      <c r="HT119" s="101"/>
      <c r="HU119" s="97"/>
      <c r="HV119" s="98"/>
      <c r="HW119" s="99"/>
      <c r="HX119" s="98"/>
      <c r="HY119" s="100"/>
      <c r="HZ119" s="97"/>
      <c r="IA119" s="101"/>
      <c r="IB119" s="97"/>
      <c r="IC119" s="98"/>
      <c r="ID119" s="99"/>
      <c r="IE119" s="98"/>
      <c r="IF119" s="100"/>
      <c r="IG119" s="97"/>
      <c r="IH119" s="101"/>
      <c r="II119" s="97"/>
      <c r="IJ119" s="98"/>
      <c r="IK119" s="99"/>
      <c r="IL119" s="98"/>
      <c r="IM119" s="100"/>
      <c r="IN119" s="97"/>
      <c r="IO119" s="101"/>
      <c r="IP119" s="97"/>
      <c r="IQ119" s="98"/>
      <c r="IR119" s="99"/>
      <c r="IS119" s="98"/>
      <c r="IT119" s="100"/>
      <c r="IU119" s="97"/>
      <c r="IV119" s="101"/>
    </row>
    <row r="120" spans="1:11" ht="69" customHeight="1">
      <c r="A120" s="5"/>
      <c r="B120" s="31" t="s">
        <v>24</v>
      </c>
      <c r="C120" s="24" t="s">
        <v>129</v>
      </c>
      <c r="D120" s="19" t="s">
        <v>34</v>
      </c>
      <c r="E120" s="35" t="s">
        <v>35</v>
      </c>
      <c r="F120" s="35" t="s">
        <v>116</v>
      </c>
      <c r="G120" s="35" t="s">
        <v>113</v>
      </c>
      <c r="H120" s="55">
        <v>955</v>
      </c>
      <c r="I120" s="57"/>
      <c r="J120" s="57">
        <v>904.27539</v>
      </c>
      <c r="K120" s="89">
        <f t="shared" si="1"/>
        <v>94.688522513089</v>
      </c>
    </row>
    <row r="121" spans="1:11" ht="47.25">
      <c r="A121" s="6"/>
      <c r="B121" s="40" t="s">
        <v>80</v>
      </c>
      <c r="C121" s="12"/>
      <c r="D121" s="28" t="s">
        <v>79</v>
      </c>
      <c r="E121" s="14"/>
      <c r="F121" s="28"/>
      <c r="G121" s="28"/>
      <c r="H121" s="56">
        <f aca="true" t="shared" si="2" ref="H121:H126">H122</f>
        <v>60</v>
      </c>
      <c r="I121" s="57"/>
      <c r="J121" s="56">
        <f aca="true" t="shared" si="3" ref="J121:J126">J122</f>
        <v>60</v>
      </c>
      <c r="K121" s="86">
        <f t="shared" si="1"/>
        <v>100</v>
      </c>
    </row>
    <row r="122" spans="1:11" ht="15.75">
      <c r="A122" s="7"/>
      <c r="B122" s="60" t="s">
        <v>31</v>
      </c>
      <c r="C122" s="30"/>
      <c r="D122" s="19" t="s">
        <v>81</v>
      </c>
      <c r="E122" s="20"/>
      <c r="F122" s="29"/>
      <c r="G122" s="29"/>
      <c r="H122" s="55">
        <f t="shared" si="2"/>
        <v>60</v>
      </c>
      <c r="I122" s="57"/>
      <c r="J122" s="55">
        <f t="shared" si="3"/>
        <v>60</v>
      </c>
      <c r="K122" s="89">
        <f t="shared" si="1"/>
        <v>100</v>
      </c>
    </row>
    <row r="123" spans="1:11" ht="15.75">
      <c r="A123" s="6"/>
      <c r="B123" s="60" t="s">
        <v>31</v>
      </c>
      <c r="C123" s="30"/>
      <c r="D123" s="19" t="s">
        <v>82</v>
      </c>
      <c r="E123" s="20"/>
      <c r="F123" s="29"/>
      <c r="G123" s="29"/>
      <c r="H123" s="55">
        <f t="shared" si="2"/>
        <v>60</v>
      </c>
      <c r="I123" s="57"/>
      <c r="J123" s="55">
        <f t="shared" si="3"/>
        <v>60</v>
      </c>
      <c r="K123" s="89">
        <f t="shared" si="1"/>
        <v>100</v>
      </c>
    </row>
    <row r="124" spans="1:11" ht="30.75" customHeight="1">
      <c r="A124" s="6"/>
      <c r="B124" s="43" t="s">
        <v>130</v>
      </c>
      <c r="C124" s="24" t="s">
        <v>131</v>
      </c>
      <c r="D124" s="24" t="s">
        <v>131</v>
      </c>
      <c r="E124" s="35"/>
      <c r="F124" s="35"/>
      <c r="G124" s="29"/>
      <c r="H124" s="55">
        <f t="shared" si="2"/>
        <v>60</v>
      </c>
      <c r="I124" s="57"/>
      <c r="J124" s="55">
        <f t="shared" si="3"/>
        <v>60</v>
      </c>
      <c r="K124" s="89">
        <f t="shared" si="1"/>
        <v>100</v>
      </c>
    </row>
    <row r="125" spans="1:11" ht="38.25" customHeight="1">
      <c r="A125" s="6"/>
      <c r="B125" s="43" t="s">
        <v>112</v>
      </c>
      <c r="C125" s="24" t="s">
        <v>131</v>
      </c>
      <c r="D125" s="24" t="s">
        <v>131</v>
      </c>
      <c r="E125" s="34">
        <v>200</v>
      </c>
      <c r="F125" s="35"/>
      <c r="G125" s="35"/>
      <c r="H125" s="55">
        <f t="shared" si="2"/>
        <v>60</v>
      </c>
      <c r="I125" s="57"/>
      <c r="J125" s="55">
        <f t="shared" si="3"/>
        <v>60</v>
      </c>
      <c r="K125" s="89">
        <f t="shared" si="1"/>
        <v>100</v>
      </c>
    </row>
    <row r="126" spans="1:11" ht="47.25">
      <c r="A126" s="6"/>
      <c r="B126" s="43" t="s">
        <v>28</v>
      </c>
      <c r="C126" s="24" t="s">
        <v>131</v>
      </c>
      <c r="D126" s="24" t="s">
        <v>131</v>
      </c>
      <c r="E126" s="34">
        <v>240</v>
      </c>
      <c r="F126" s="35"/>
      <c r="G126" s="35"/>
      <c r="H126" s="55">
        <f t="shared" si="2"/>
        <v>60</v>
      </c>
      <c r="I126" s="57"/>
      <c r="J126" s="55">
        <f t="shared" si="3"/>
        <v>60</v>
      </c>
      <c r="K126" s="89">
        <f t="shared" si="1"/>
        <v>100</v>
      </c>
    </row>
    <row r="127" spans="1:11" ht="21.75" customHeight="1">
      <c r="A127" s="6"/>
      <c r="B127" s="43" t="s">
        <v>55</v>
      </c>
      <c r="C127" s="24" t="s">
        <v>131</v>
      </c>
      <c r="D127" s="24" t="s">
        <v>131</v>
      </c>
      <c r="E127" s="34">
        <v>240</v>
      </c>
      <c r="F127" s="35" t="s">
        <v>116</v>
      </c>
      <c r="G127" s="35" t="s">
        <v>128</v>
      </c>
      <c r="H127" s="55">
        <v>60</v>
      </c>
      <c r="I127" s="57"/>
      <c r="J127" s="57">
        <v>60</v>
      </c>
      <c r="K127" s="89">
        <f t="shared" si="1"/>
        <v>100</v>
      </c>
    </row>
    <row r="128" spans="1:11" ht="63">
      <c r="A128" s="6"/>
      <c r="B128" s="40" t="s">
        <v>48</v>
      </c>
      <c r="C128" s="12"/>
      <c r="D128" s="28" t="s">
        <v>49</v>
      </c>
      <c r="E128" s="14"/>
      <c r="F128" s="28"/>
      <c r="G128" s="28"/>
      <c r="H128" s="56">
        <f>H129</f>
        <v>7067.103</v>
      </c>
      <c r="I128" s="57"/>
      <c r="J128" s="56">
        <f>J129</f>
        <v>6282.48013</v>
      </c>
      <c r="K128" s="86">
        <f t="shared" si="1"/>
        <v>88.8975317042924</v>
      </c>
    </row>
    <row r="129" spans="1:11" ht="15.75">
      <c r="A129" s="5"/>
      <c r="B129" s="60" t="s">
        <v>50</v>
      </c>
      <c r="C129" s="33"/>
      <c r="D129" s="16" t="s">
        <v>51</v>
      </c>
      <c r="E129" s="35"/>
      <c r="F129" s="29"/>
      <c r="G129" s="29"/>
      <c r="H129" s="55">
        <f>H130</f>
        <v>7067.103</v>
      </c>
      <c r="I129" s="57"/>
      <c r="J129" s="55">
        <f>J130</f>
        <v>6282.48013</v>
      </c>
      <c r="K129" s="89">
        <f t="shared" si="1"/>
        <v>88.8975317042924</v>
      </c>
    </row>
    <row r="130" spans="1:11" ht="15.75">
      <c r="A130" s="5"/>
      <c r="B130" s="60" t="s">
        <v>50</v>
      </c>
      <c r="C130" s="33"/>
      <c r="D130" s="16" t="s">
        <v>52</v>
      </c>
      <c r="E130" s="35"/>
      <c r="F130" s="29"/>
      <c r="G130" s="29"/>
      <c r="H130" s="55">
        <f>H131+H135+H139+H143+H147+H151+H155+H162+H166+H173+H181+H177+H170</f>
        <v>7067.103</v>
      </c>
      <c r="I130" s="57"/>
      <c r="J130" s="55">
        <f>J131+J135+J139+J143+J147+J151+J155+J162+J166+J173+J181+J177+J170</f>
        <v>6282.48013</v>
      </c>
      <c r="K130" s="89">
        <f t="shared" si="1"/>
        <v>88.8975317042924</v>
      </c>
    </row>
    <row r="131" spans="1:11" ht="31.5">
      <c r="A131" s="6"/>
      <c r="B131" s="50" t="s">
        <v>132</v>
      </c>
      <c r="C131" s="58"/>
      <c r="D131" s="23" t="s">
        <v>67</v>
      </c>
      <c r="E131" s="59"/>
      <c r="F131" s="28"/>
      <c r="G131" s="28"/>
      <c r="H131" s="48">
        <f>H132</f>
        <v>700</v>
      </c>
      <c r="I131" s="56"/>
      <c r="J131" s="48">
        <f>J132</f>
        <v>589.575</v>
      </c>
      <c r="K131" s="86">
        <f t="shared" si="1"/>
        <v>84.22500000000001</v>
      </c>
    </row>
    <row r="132" spans="1:11" ht="31.5">
      <c r="A132" s="5"/>
      <c r="B132" s="46" t="s">
        <v>133</v>
      </c>
      <c r="C132" s="33"/>
      <c r="D132" s="16" t="s">
        <v>67</v>
      </c>
      <c r="E132" s="35" t="s">
        <v>135</v>
      </c>
      <c r="F132" s="29"/>
      <c r="G132" s="29"/>
      <c r="H132" s="55">
        <f>H133</f>
        <v>700</v>
      </c>
      <c r="I132" s="57"/>
      <c r="J132" s="55">
        <f>J133</f>
        <v>589.575</v>
      </c>
      <c r="K132" s="89">
        <f aca="true" t="shared" si="4" ref="K132:K184">J132/H132*100</f>
        <v>84.22500000000001</v>
      </c>
    </row>
    <row r="133" spans="1:11" ht="31.5">
      <c r="A133" s="5"/>
      <c r="B133" s="47" t="s">
        <v>134</v>
      </c>
      <c r="C133" s="33"/>
      <c r="D133" s="16" t="s">
        <v>67</v>
      </c>
      <c r="E133" s="35" t="s">
        <v>136</v>
      </c>
      <c r="F133" s="29"/>
      <c r="G133" s="29"/>
      <c r="H133" s="55">
        <f>H134</f>
        <v>700</v>
      </c>
      <c r="I133" s="57"/>
      <c r="J133" s="55">
        <f>J134</f>
        <v>589.575</v>
      </c>
      <c r="K133" s="89">
        <f t="shared" si="4"/>
        <v>84.22500000000001</v>
      </c>
    </row>
    <row r="134" spans="1:11" ht="15.75">
      <c r="A134" s="5"/>
      <c r="B134" s="46" t="s">
        <v>66</v>
      </c>
      <c r="C134" s="33"/>
      <c r="D134" s="16" t="s">
        <v>67</v>
      </c>
      <c r="E134" s="35" t="s">
        <v>136</v>
      </c>
      <c r="F134" s="29">
        <v>10</v>
      </c>
      <c r="G134" s="25" t="s">
        <v>116</v>
      </c>
      <c r="H134" s="55">
        <v>700</v>
      </c>
      <c r="I134" s="57"/>
      <c r="J134" s="57">
        <v>589.575</v>
      </c>
      <c r="K134" s="89">
        <f t="shared" si="4"/>
        <v>84.22500000000001</v>
      </c>
    </row>
    <row r="135" spans="1:11" s="84" customFormat="1" ht="63">
      <c r="A135" s="51"/>
      <c r="B135" s="50" t="s">
        <v>53</v>
      </c>
      <c r="C135" s="52"/>
      <c r="D135" s="23" t="s">
        <v>54</v>
      </c>
      <c r="E135" s="53"/>
      <c r="F135" s="54"/>
      <c r="G135" s="54"/>
      <c r="H135" s="48">
        <f>H136</f>
        <v>100</v>
      </c>
      <c r="I135" s="56"/>
      <c r="J135" s="48">
        <f>J136</f>
        <v>0</v>
      </c>
      <c r="K135" s="86">
        <f t="shared" si="4"/>
        <v>0</v>
      </c>
    </row>
    <row r="136" spans="1:11" ht="15.75">
      <c r="A136" s="8"/>
      <c r="B136" s="31" t="s">
        <v>122</v>
      </c>
      <c r="C136" s="36"/>
      <c r="D136" s="16" t="s">
        <v>54</v>
      </c>
      <c r="E136" s="35" t="s">
        <v>123</v>
      </c>
      <c r="F136" s="37"/>
      <c r="G136" s="37"/>
      <c r="H136" s="55">
        <f>H137</f>
        <v>100</v>
      </c>
      <c r="I136" s="57"/>
      <c r="J136" s="55">
        <f>J137</f>
        <v>0</v>
      </c>
      <c r="K136" s="89">
        <f t="shared" si="4"/>
        <v>0</v>
      </c>
    </row>
    <row r="137" spans="1:11" ht="15.75">
      <c r="A137" s="8"/>
      <c r="B137" s="31" t="s">
        <v>137</v>
      </c>
      <c r="C137" s="36"/>
      <c r="D137" s="16" t="s">
        <v>54</v>
      </c>
      <c r="E137" s="35" t="s">
        <v>138</v>
      </c>
      <c r="F137" s="37"/>
      <c r="G137" s="37"/>
      <c r="H137" s="55">
        <f>H138</f>
        <v>100</v>
      </c>
      <c r="I137" s="57"/>
      <c r="J137" s="55">
        <f>J138</f>
        <v>0</v>
      </c>
      <c r="K137" s="89">
        <f t="shared" si="4"/>
        <v>0</v>
      </c>
    </row>
    <row r="138" spans="1:11" ht="15.75">
      <c r="A138" s="5"/>
      <c r="B138" s="31" t="s">
        <v>47</v>
      </c>
      <c r="C138" s="33"/>
      <c r="D138" s="16" t="s">
        <v>54</v>
      </c>
      <c r="E138" s="35" t="s">
        <v>138</v>
      </c>
      <c r="F138" s="25" t="s">
        <v>116</v>
      </c>
      <c r="G138" s="25">
        <v>11</v>
      </c>
      <c r="H138" s="55">
        <v>100</v>
      </c>
      <c r="I138" s="57"/>
      <c r="J138" s="57">
        <v>0</v>
      </c>
      <c r="K138" s="89">
        <f t="shared" si="4"/>
        <v>0</v>
      </c>
    </row>
    <row r="139" spans="1:11" ht="36.75" customHeight="1">
      <c r="A139" s="8"/>
      <c r="B139" s="40" t="s">
        <v>139</v>
      </c>
      <c r="C139" s="52"/>
      <c r="D139" s="62" t="s">
        <v>85</v>
      </c>
      <c r="E139" s="49"/>
      <c r="F139" s="28"/>
      <c r="G139" s="28"/>
      <c r="H139" s="48">
        <f>H140</f>
        <v>1528.96</v>
      </c>
      <c r="I139" s="56"/>
      <c r="J139" s="48">
        <f>J140</f>
        <v>1528.96</v>
      </c>
      <c r="K139" s="86">
        <f t="shared" si="4"/>
        <v>100</v>
      </c>
    </row>
    <row r="140" spans="1:11" ht="35.25" customHeight="1">
      <c r="A140" s="8"/>
      <c r="B140" s="43" t="s">
        <v>112</v>
      </c>
      <c r="C140" s="36"/>
      <c r="D140" s="61" t="s">
        <v>85</v>
      </c>
      <c r="E140" s="25" t="s">
        <v>111</v>
      </c>
      <c r="F140" s="29"/>
      <c r="G140" s="29"/>
      <c r="H140" s="55">
        <f>H141</f>
        <v>1528.96</v>
      </c>
      <c r="I140" s="57"/>
      <c r="J140" s="55">
        <f>J141</f>
        <v>1528.96</v>
      </c>
      <c r="K140" s="89">
        <f t="shared" si="4"/>
        <v>100</v>
      </c>
    </row>
    <row r="141" spans="1:11" ht="51" customHeight="1">
      <c r="A141" s="8"/>
      <c r="B141" s="39" t="s">
        <v>28</v>
      </c>
      <c r="C141" s="36"/>
      <c r="D141" s="61" t="s">
        <v>85</v>
      </c>
      <c r="E141" s="25" t="s">
        <v>7</v>
      </c>
      <c r="F141" s="29"/>
      <c r="G141" s="29"/>
      <c r="H141" s="55">
        <f>H142</f>
        <v>1528.96</v>
      </c>
      <c r="I141" s="57"/>
      <c r="J141" s="55">
        <f>J142</f>
        <v>1528.96</v>
      </c>
      <c r="K141" s="89">
        <f t="shared" si="4"/>
        <v>100</v>
      </c>
    </row>
    <row r="142" spans="1:11" ht="26.25" customHeight="1">
      <c r="A142" s="8"/>
      <c r="B142" s="39" t="s">
        <v>89</v>
      </c>
      <c r="C142" s="36"/>
      <c r="D142" s="61" t="s">
        <v>85</v>
      </c>
      <c r="E142" s="25" t="s">
        <v>7</v>
      </c>
      <c r="F142" s="25" t="s">
        <v>113</v>
      </c>
      <c r="G142" s="29">
        <v>12</v>
      </c>
      <c r="H142" s="55">
        <v>1528.96</v>
      </c>
      <c r="I142" s="57"/>
      <c r="J142" s="57">
        <v>1528.96</v>
      </c>
      <c r="K142" s="89">
        <f t="shared" si="4"/>
        <v>100</v>
      </c>
    </row>
    <row r="143" spans="1:11" ht="26.25" customHeight="1">
      <c r="A143" s="6"/>
      <c r="B143" s="40" t="s">
        <v>142</v>
      </c>
      <c r="C143" s="58"/>
      <c r="D143" s="23" t="s">
        <v>58</v>
      </c>
      <c r="E143" s="49"/>
      <c r="F143" s="49"/>
      <c r="G143" s="28"/>
      <c r="H143" s="48">
        <f>H144</f>
        <v>910.5</v>
      </c>
      <c r="I143" s="56"/>
      <c r="J143" s="48">
        <f>J144</f>
        <v>798.80833</v>
      </c>
      <c r="K143" s="86">
        <f t="shared" si="4"/>
        <v>87.73293025809994</v>
      </c>
    </row>
    <row r="144" spans="1:11" ht="45.75" customHeight="1">
      <c r="A144" s="8"/>
      <c r="B144" s="43" t="s">
        <v>112</v>
      </c>
      <c r="C144" s="36"/>
      <c r="D144" s="16" t="s">
        <v>58</v>
      </c>
      <c r="E144" s="25" t="s">
        <v>111</v>
      </c>
      <c r="F144" s="25"/>
      <c r="G144" s="29"/>
      <c r="H144" s="55">
        <f>H145</f>
        <v>910.5</v>
      </c>
      <c r="I144" s="57"/>
      <c r="J144" s="55">
        <f>J145</f>
        <v>798.80833</v>
      </c>
      <c r="K144" s="89">
        <f t="shared" si="4"/>
        <v>87.73293025809994</v>
      </c>
    </row>
    <row r="145" spans="1:11" ht="48.75" customHeight="1">
      <c r="A145" s="8"/>
      <c r="B145" s="39" t="s">
        <v>28</v>
      </c>
      <c r="C145" s="36"/>
      <c r="D145" s="16" t="s">
        <v>58</v>
      </c>
      <c r="E145" s="25" t="s">
        <v>7</v>
      </c>
      <c r="F145" s="25"/>
      <c r="G145" s="25"/>
      <c r="H145" s="55">
        <f>H146</f>
        <v>910.5</v>
      </c>
      <c r="I145" s="57"/>
      <c r="J145" s="55">
        <f>J146</f>
        <v>798.80833</v>
      </c>
      <c r="K145" s="89">
        <f t="shared" si="4"/>
        <v>87.73293025809994</v>
      </c>
    </row>
    <row r="146" spans="1:11" ht="22.5" customHeight="1">
      <c r="A146" s="5"/>
      <c r="B146" s="43" t="s">
        <v>57</v>
      </c>
      <c r="C146" s="30"/>
      <c r="D146" s="16" t="s">
        <v>58</v>
      </c>
      <c r="E146" s="20" t="s">
        <v>7</v>
      </c>
      <c r="F146" s="20" t="s">
        <v>114</v>
      </c>
      <c r="G146" s="20" t="s">
        <v>115</v>
      </c>
      <c r="H146" s="55">
        <v>910.5</v>
      </c>
      <c r="I146" s="57"/>
      <c r="J146" s="57">
        <v>798.80833</v>
      </c>
      <c r="K146" s="89">
        <f t="shared" si="4"/>
        <v>87.73293025809994</v>
      </c>
    </row>
    <row r="147" spans="1:11" ht="47.25">
      <c r="A147" s="5"/>
      <c r="B147" s="50" t="s">
        <v>149</v>
      </c>
      <c r="C147" s="27"/>
      <c r="D147" s="23" t="s">
        <v>86</v>
      </c>
      <c r="E147" s="49"/>
      <c r="F147" s="28"/>
      <c r="G147" s="49"/>
      <c r="H147" s="56">
        <f>H148</f>
        <v>30</v>
      </c>
      <c r="I147" s="56"/>
      <c r="J147" s="56">
        <f>J148</f>
        <v>30</v>
      </c>
      <c r="K147" s="86">
        <f t="shared" si="4"/>
        <v>100</v>
      </c>
    </row>
    <row r="148" spans="1:11" ht="40.5" customHeight="1">
      <c r="A148" s="5"/>
      <c r="B148" s="43" t="s">
        <v>112</v>
      </c>
      <c r="C148" s="26"/>
      <c r="D148" s="16" t="s">
        <v>86</v>
      </c>
      <c r="E148" s="25" t="s">
        <v>111</v>
      </c>
      <c r="F148" s="29"/>
      <c r="G148" s="25"/>
      <c r="H148" s="57">
        <f>H149</f>
        <v>30</v>
      </c>
      <c r="I148" s="57"/>
      <c r="J148" s="57">
        <f>J149</f>
        <v>30</v>
      </c>
      <c r="K148" s="89">
        <f t="shared" si="4"/>
        <v>100</v>
      </c>
    </row>
    <row r="149" spans="1:11" ht="51" customHeight="1">
      <c r="A149" s="5"/>
      <c r="B149" s="39" t="s">
        <v>28</v>
      </c>
      <c r="C149" s="26"/>
      <c r="D149" s="16" t="s">
        <v>86</v>
      </c>
      <c r="E149" s="25" t="s">
        <v>7</v>
      </c>
      <c r="F149" s="29"/>
      <c r="G149" s="25"/>
      <c r="H149" s="57">
        <f>H150</f>
        <v>30</v>
      </c>
      <c r="I149" s="57"/>
      <c r="J149" s="57">
        <f>J150</f>
        <v>30</v>
      </c>
      <c r="K149" s="89">
        <f t="shared" si="4"/>
        <v>100</v>
      </c>
    </row>
    <row r="150" spans="1:11" ht="37.5" customHeight="1">
      <c r="A150" s="5"/>
      <c r="B150" s="43" t="s">
        <v>68</v>
      </c>
      <c r="C150" s="27"/>
      <c r="D150" s="16" t="s">
        <v>86</v>
      </c>
      <c r="E150" s="25" t="s">
        <v>7</v>
      </c>
      <c r="F150" s="29">
        <v>11</v>
      </c>
      <c r="G150" s="25" t="s">
        <v>114</v>
      </c>
      <c r="H150" s="57">
        <v>30</v>
      </c>
      <c r="I150" s="57"/>
      <c r="J150" s="57">
        <v>30</v>
      </c>
      <c r="K150" s="89">
        <f t="shared" si="4"/>
        <v>100</v>
      </c>
    </row>
    <row r="151" spans="1:11" ht="22.5" customHeight="1">
      <c r="A151" s="5"/>
      <c r="B151" s="50" t="s">
        <v>64</v>
      </c>
      <c r="C151" s="27"/>
      <c r="D151" s="23" t="s">
        <v>65</v>
      </c>
      <c r="E151" s="49"/>
      <c r="F151" s="49"/>
      <c r="G151" s="49"/>
      <c r="H151" s="56">
        <f>H154</f>
        <v>20</v>
      </c>
      <c r="I151" s="56"/>
      <c r="J151" s="56">
        <f>J152</f>
        <v>20</v>
      </c>
      <c r="K151" s="86">
        <f t="shared" si="4"/>
        <v>100</v>
      </c>
    </row>
    <row r="152" spans="1:11" ht="47.25" customHeight="1">
      <c r="A152" s="5"/>
      <c r="B152" s="43" t="s">
        <v>112</v>
      </c>
      <c r="C152" s="26"/>
      <c r="D152" s="16" t="s">
        <v>65</v>
      </c>
      <c r="E152" s="25" t="s">
        <v>111</v>
      </c>
      <c r="F152" s="25"/>
      <c r="G152" s="25"/>
      <c r="H152" s="57">
        <f>H153</f>
        <v>20</v>
      </c>
      <c r="I152" s="57"/>
      <c r="J152" s="57">
        <f>J153</f>
        <v>20</v>
      </c>
      <c r="K152" s="89">
        <f t="shared" si="4"/>
        <v>100</v>
      </c>
    </row>
    <row r="153" spans="1:11" ht="47.25">
      <c r="A153" s="5"/>
      <c r="B153" s="39" t="s">
        <v>28</v>
      </c>
      <c r="C153" s="26"/>
      <c r="D153" s="16" t="s">
        <v>65</v>
      </c>
      <c r="E153" s="25" t="s">
        <v>7</v>
      </c>
      <c r="F153" s="25"/>
      <c r="G153" s="25"/>
      <c r="H153" s="57">
        <f>H154</f>
        <v>20</v>
      </c>
      <c r="I153" s="57"/>
      <c r="J153" s="57">
        <f>J154</f>
        <v>20</v>
      </c>
      <c r="K153" s="89">
        <f t="shared" si="4"/>
        <v>100</v>
      </c>
    </row>
    <row r="154" spans="1:11" ht="25.5" customHeight="1">
      <c r="A154" s="5"/>
      <c r="B154" s="45" t="s">
        <v>63</v>
      </c>
      <c r="C154" s="26"/>
      <c r="D154" s="16" t="s">
        <v>65</v>
      </c>
      <c r="E154" s="25" t="s">
        <v>7</v>
      </c>
      <c r="F154" s="25" t="s">
        <v>141</v>
      </c>
      <c r="G154" s="25" t="s">
        <v>141</v>
      </c>
      <c r="H154" s="57">
        <v>20</v>
      </c>
      <c r="I154" s="57"/>
      <c r="J154" s="57">
        <v>20</v>
      </c>
      <c r="K154" s="89">
        <f t="shared" si="4"/>
        <v>100</v>
      </c>
    </row>
    <row r="155" spans="1:11" ht="73.5" customHeight="1">
      <c r="A155" s="6"/>
      <c r="B155" s="50" t="s">
        <v>60</v>
      </c>
      <c r="C155" s="27"/>
      <c r="D155" s="23" t="s">
        <v>61</v>
      </c>
      <c r="E155" s="49"/>
      <c r="F155" s="49"/>
      <c r="G155" s="49"/>
      <c r="H155" s="56">
        <f>H156+H159</f>
        <v>2206.313</v>
      </c>
      <c r="I155" s="56">
        <f>I156+I159</f>
        <v>0</v>
      </c>
      <c r="J155" s="56">
        <f>J156+J159</f>
        <v>1874.35185</v>
      </c>
      <c r="K155" s="86">
        <f t="shared" si="4"/>
        <v>84.95403190753079</v>
      </c>
    </row>
    <row r="156" spans="1:11" ht="39.75" customHeight="1">
      <c r="A156" s="5"/>
      <c r="B156" s="43" t="s">
        <v>112</v>
      </c>
      <c r="C156" s="26"/>
      <c r="D156" s="16" t="s">
        <v>61</v>
      </c>
      <c r="E156" s="25" t="s">
        <v>111</v>
      </c>
      <c r="F156" s="25"/>
      <c r="G156" s="25"/>
      <c r="H156" s="57">
        <f aca="true" t="shared" si="5" ref="H156:J157">H157</f>
        <v>2194.513</v>
      </c>
      <c r="I156" s="57">
        <f t="shared" si="5"/>
        <v>0</v>
      </c>
      <c r="J156" s="57">
        <f t="shared" si="5"/>
        <v>1863.39249</v>
      </c>
      <c r="K156" s="89">
        <f t="shared" si="4"/>
        <v>84.91143547566135</v>
      </c>
    </row>
    <row r="157" spans="1:11" ht="47.25">
      <c r="A157" s="5"/>
      <c r="B157" s="39" t="s">
        <v>28</v>
      </c>
      <c r="C157" s="26"/>
      <c r="D157" s="16" t="s">
        <v>61</v>
      </c>
      <c r="E157" s="25" t="s">
        <v>7</v>
      </c>
      <c r="F157" s="25"/>
      <c r="G157" s="25"/>
      <c r="H157" s="57">
        <f t="shared" si="5"/>
        <v>2194.513</v>
      </c>
      <c r="I157" s="57">
        <f t="shared" si="5"/>
        <v>0</v>
      </c>
      <c r="J157" s="57">
        <f t="shared" si="5"/>
        <v>1863.39249</v>
      </c>
      <c r="K157" s="89">
        <f t="shared" si="4"/>
        <v>84.91143547566135</v>
      </c>
    </row>
    <row r="158" spans="1:11" ht="19.5" customHeight="1">
      <c r="A158" s="5"/>
      <c r="B158" s="43" t="s">
        <v>59</v>
      </c>
      <c r="C158" s="26"/>
      <c r="D158" s="16" t="s">
        <v>61</v>
      </c>
      <c r="E158" s="25" t="s">
        <v>7</v>
      </c>
      <c r="F158" s="25" t="s">
        <v>114</v>
      </c>
      <c r="G158" s="25" t="s">
        <v>109</v>
      </c>
      <c r="H158" s="57">
        <v>2194.513</v>
      </c>
      <c r="I158" s="57"/>
      <c r="J158" s="57">
        <v>1863.39249</v>
      </c>
      <c r="K158" s="89">
        <f t="shared" si="4"/>
        <v>84.91143547566135</v>
      </c>
    </row>
    <row r="159" spans="1:11" ht="26.25" customHeight="1">
      <c r="A159" s="5"/>
      <c r="B159" s="31" t="s">
        <v>122</v>
      </c>
      <c r="C159" s="26"/>
      <c r="D159" s="16" t="s">
        <v>61</v>
      </c>
      <c r="E159" s="25" t="s">
        <v>123</v>
      </c>
      <c r="F159" s="25"/>
      <c r="G159" s="25"/>
      <c r="H159" s="57">
        <f>H160</f>
        <v>11.8</v>
      </c>
      <c r="I159" s="57"/>
      <c r="J159" s="57">
        <f>J160</f>
        <v>10.95936</v>
      </c>
      <c r="K159" s="89">
        <f t="shared" si="4"/>
        <v>92.87593220338982</v>
      </c>
    </row>
    <row r="160" spans="1:11" ht="25.5" customHeight="1">
      <c r="A160" s="5"/>
      <c r="B160" s="39" t="s">
        <v>29</v>
      </c>
      <c r="C160" s="26"/>
      <c r="D160" s="16" t="s">
        <v>61</v>
      </c>
      <c r="E160" s="25" t="s">
        <v>124</v>
      </c>
      <c r="F160" s="25"/>
      <c r="G160" s="25"/>
      <c r="H160" s="57">
        <f>H161</f>
        <v>11.8</v>
      </c>
      <c r="I160" s="57"/>
      <c r="J160" s="57">
        <f>J161</f>
        <v>10.95936</v>
      </c>
      <c r="K160" s="89">
        <f t="shared" si="4"/>
        <v>92.87593220338982</v>
      </c>
    </row>
    <row r="161" spans="1:11" ht="21.75" customHeight="1">
      <c r="A161" s="5"/>
      <c r="B161" s="43" t="s">
        <v>59</v>
      </c>
      <c r="C161" s="26"/>
      <c r="D161" s="16" t="s">
        <v>61</v>
      </c>
      <c r="E161" s="25" t="s">
        <v>124</v>
      </c>
      <c r="F161" s="25" t="s">
        <v>114</v>
      </c>
      <c r="G161" s="25" t="s">
        <v>109</v>
      </c>
      <c r="H161" s="57">
        <v>11.8</v>
      </c>
      <c r="I161" s="57"/>
      <c r="J161" s="57">
        <v>10.95936</v>
      </c>
      <c r="K161" s="89">
        <f t="shared" si="4"/>
        <v>92.87593220338982</v>
      </c>
    </row>
    <row r="162" spans="1:11" ht="34.5" customHeight="1">
      <c r="A162" s="6"/>
      <c r="B162" s="42" t="s">
        <v>93</v>
      </c>
      <c r="C162" s="27"/>
      <c r="D162" s="23" t="s">
        <v>62</v>
      </c>
      <c r="E162" s="49"/>
      <c r="F162" s="49"/>
      <c r="G162" s="49"/>
      <c r="H162" s="56">
        <f>H163</f>
        <v>716.4</v>
      </c>
      <c r="I162" s="56"/>
      <c r="J162" s="56">
        <f>J163</f>
        <v>596.268</v>
      </c>
      <c r="K162" s="86">
        <f t="shared" si="4"/>
        <v>83.23115577889449</v>
      </c>
    </row>
    <row r="163" spans="1:11" ht="38.25" customHeight="1">
      <c r="A163" s="5"/>
      <c r="B163" s="43" t="s">
        <v>112</v>
      </c>
      <c r="C163" s="26"/>
      <c r="D163" s="16" t="s">
        <v>62</v>
      </c>
      <c r="E163" s="25" t="s">
        <v>111</v>
      </c>
      <c r="F163" s="25"/>
      <c r="G163" s="25"/>
      <c r="H163" s="57">
        <f>H164</f>
        <v>716.4</v>
      </c>
      <c r="I163" s="57"/>
      <c r="J163" s="57">
        <f>J164</f>
        <v>596.268</v>
      </c>
      <c r="K163" s="89">
        <f t="shared" si="4"/>
        <v>83.23115577889449</v>
      </c>
    </row>
    <row r="164" spans="1:11" ht="50.25" customHeight="1">
      <c r="A164" s="5"/>
      <c r="B164" s="39" t="s">
        <v>28</v>
      </c>
      <c r="C164" s="26"/>
      <c r="D164" s="16" t="s">
        <v>62</v>
      </c>
      <c r="E164" s="25" t="s">
        <v>7</v>
      </c>
      <c r="F164" s="25"/>
      <c r="G164" s="25"/>
      <c r="H164" s="57">
        <f>H165</f>
        <v>716.4</v>
      </c>
      <c r="I164" s="57"/>
      <c r="J164" s="57">
        <f>J165</f>
        <v>596.268</v>
      </c>
      <c r="K164" s="89">
        <f t="shared" si="4"/>
        <v>83.23115577889449</v>
      </c>
    </row>
    <row r="165" spans="1:11" ht="18.75" customHeight="1">
      <c r="A165" s="5"/>
      <c r="B165" s="39" t="s">
        <v>59</v>
      </c>
      <c r="C165" s="26"/>
      <c r="D165" s="16" t="s">
        <v>62</v>
      </c>
      <c r="E165" s="25" t="s">
        <v>7</v>
      </c>
      <c r="F165" s="25" t="s">
        <v>114</v>
      </c>
      <c r="G165" s="25" t="s">
        <v>109</v>
      </c>
      <c r="H165" s="57">
        <v>716.4</v>
      </c>
      <c r="I165" s="57"/>
      <c r="J165" s="57">
        <v>596.268</v>
      </c>
      <c r="K165" s="89">
        <f t="shared" si="4"/>
        <v>83.23115577889449</v>
      </c>
    </row>
    <row r="166" spans="1:11" s="84" customFormat="1" ht="31.5">
      <c r="A166" s="6"/>
      <c r="B166" s="40" t="s">
        <v>105</v>
      </c>
      <c r="C166" s="27"/>
      <c r="D166" s="23" t="s">
        <v>104</v>
      </c>
      <c r="E166" s="49"/>
      <c r="F166" s="49"/>
      <c r="G166" s="49"/>
      <c r="H166" s="56">
        <f>H167</f>
        <v>65.49413</v>
      </c>
      <c r="I166" s="56"/>
      <c r="J166" s="56">
        <f>J167</f>
        <v>55.86158</v>
      </c>
      <c r="K166" s="86">
        <f t="shared" si="4"/>
        <v>85.29249873232914</v>
      </c>
    </row>
    <row r="167" spans="1:11" ht="41.25" customHeight="1">
      <c r="A167" s="5"/>
      <c r="B167" s="43" t="s">
        <v>112</v>
      </c>
      <c r="C167" s="26"/>
      <c r="D167" s="16" t="s">
        <v>104</v>
      </c>
      <c r="E167" s="103" t="s">
        <v>111</v>
      </c>
      <c r="F167" s="25"/>
      <c r="G167" s="25"/>
      <c r="H167" s="57">
        <f>H168</f>
        <v>65.49413</v>
      </c>
      <c r="I167" s="57"/>
      <c r="J167" s="57">
        <f>J168</f>
        <v>55.86158</v>
      </c>
      <c r="K167" s="89">
        <f t="shared" si="4"/>
        <v>85.29249873232914</v>
      </c>
    </row>
    <row r="168" spans="1:11" ht="47.25">
      <c r="A168" s="5"/>
      <c r="B168" s="39" t="s">
        <v>28</v>
      </c>
      <c r="C168" s="26"/>
      <c r="D168" s="16" t="s">
        <v>104</v>
      </c>
      <c r="E168" s="103" t="s">
        <v>7</v>
      </c>
      <c r="F168" s="25"/>
      <c r="G168" s="25"/>
      <c r="H168" s="57">
        <f>H169</f>
        <v>65.49413</v>
      </c>
      <c r="I168" s="57"/>
      <c r="J168" s="57">
        <f>J169</f>
        <v>55.86158</v>
      </c>
      <c r="K168" s="89">
        <f t="shared" si="4"/>
        <v>85.29249873232914</v>
      </c>
    </row>
    <row r="169" spans="1:11" ht="18" customHeight="1">
      <c r="A169" s="5"/>
      <c r="B169" s="39" t="s">
        <v>88</v>
      </c>
      <c r="C169" s="26"/>
      <c r="D169" s="16" t="s">
        <v>104</v>
      </c>
      <c r="E169" s="103" t="s">
        <v>7</v>
      </c>
      <c r="F169" s="25" t="s">
        <v>114</v>
      </c>
      <c r="G169" s="25" t="s">
        <v>116</v>
      </c>
      <c r="H169" s="57">
        <v>65.49413</v>
      </c>
      <c r="I169" s="57"/>
      <c r="J169" s="57">
        <v>55.86158</v>
      </c>
      <c r="K169" s="89">
        <f t="shared" si="4"/>
        <v>85.29249873232914</v>
      </c>
    </row>
    <row r="170" spans="1:11" ht="17.25" customHeight="1">
      <c r="A170" s="5"/>
      <c r="B170" s="31" t="s">
        <v>122</v>
      </c>
      <c r="C170" s="26"/>
      <c r="D170" s="16" t="s">
        <v>104</v>
      </c>
      <c r="E170" s="25" t="s">
        <v>123</v>
      </c>
      <c r="F170" s="25"/>
      <c r="G170" s="25"/>
      <c r="H170" s="57">
        <f>H171</f>
        <v>3</v>
      </c>
      <c r="I170" s="57"/>
      <c r="J170" s="57">
        <f>J171</f>
        <v>2.2195</v>
      </c>
      <c r="K170" s="89">
        <f t="shared" si="4"/>
        <v>73.98333333333333</v>
      </c>
    </row>
    <row r="171" spans="1:11" ht="15.75">
      <c r="A171" s="5"/>
      <c r="B171" s="39" t="s">
        <v>29</v>
      </c>
      <c r="C171" s="26"/>
      <c r="D171" s="16" t="s">
        <v>104</v>
      </c>
      <c r="E171" s="25" t="s">
        <v>124</v>
      </c>
      <c r="F171" s="25"/>
      <c r="G171" s="25"/>
      <c r="H171" s="57">
        <f>H172</f>
        <v>3</v>
      </c>
      <c r="I171" s="57"/>
      <c r="J171" s="57">
        <f>J172</f>
        <v>2.2195</v>
      </c>
      <c r="K171" s="89">
        <f t="shared" si="4"/>
        <v>73.98333333333333</v>
      </c>
    </row>
    <row r="172" spans="1:11" ht="15.75">
      <c r="A172" s="5"/>
      <c r="B172" s="43" t="s">
        <v>161</v>
      </c>
      <c r="C172" s="26"/>
      <c r="D172" s="16" t="s">
        <v>104</v>
      </c>
      <c r="E172" s="25" t="s">
        <v>124</v>
      </c>
      <c r="F172" s="25" t="s">
        <v>114</v>
      </c>
      <c r="G172" s="25" t="s">
        <v>116</v>
      </c>
      <c r="H172" s="57">
        <v>3</v>
      </c>
      <c r="I172" s="57"/>
      <c r="J172" s="57">
        <v>2.2195</v>
      </c>
      <c r="K172" s="89">
        <f t="shared" si="4"/>
        <v>73.98333333333333</v>
      </c>
    </row>
    <row r="173" spans="1:11" ht="47.25">
      <c r="A173" s="5"/>
      <c r="B173" s="40" t="s">
        <v>95</v>
      </c>
      <c r="C173" s="27"/>
      <c r="D173" s="23" t="s">
        <v>94</v>
      </c>
      <c r="E173" s="49"/>
      <c r="F173" s="49"/>
      <c r="G173" s="49"/>
      <c r="H173" s="56">
        <f>H174</f>
        <v>96.63</v>
      </c>
      <c r="I173" s="56"/>
      <c r="J173" s="56">
        <f>J174</f>
        <v>96.63</v>
      </c>
      <c r="K173" s="86">
        <f t="shared" si="4"/>
        <v>100</v>
      </c>
    </row>
    <row r="174" spans="1:11" ht="94.5">
      <c r="A174" s="5"/>
      <c r="B174" s="39" t="s">
        <v>118</v>
      </c>
      <c r="C174" s="26"/>
      <c r="D174" s="16" t="s">
        <v>94</v>
      </c>
      <c r="E174" s="25" t="s">
        <v>121</v>
      </c>
      <c r="F174" s="25"/>
      <c r="G174" s="25"/>
      <c r="H174" s="57">
        <f>H175</f>
        <v>96.63</v>
      </c>
      <c r="I174" s="57"/>
      <c r="J174" s="57">
        <f>J175</f>
        <v>96.63</v>
      </c>
      <c r="K174" s="89">
        <f t="shared" si="4"/>
        <v>100</v>
      </c>
    </row>
    <row r="175" spans="1:11" ht="31.5">
      <c r="A175" s="5"/>
      <c r="B175" s="39" t="s">
        <v>27</v>
      </c>
      <c r="C175" s="26"/>
      <c r="D175" s="16" t="s">
        <v>94</v>
      </c>
      <c r="E175" s="25" t="s">
        <v>35</v>
      </c>
      <c r="F175" s="25"/>
      <c r="G175" s="25"/>
      <c r="H175" s="57">
        <f>H176</f>
        <v>96.63</v>
      </c>
      <c r="I175" s="57"/>
      <c r="J175" s="57">
        <f>J176</f>
        <v>96.63</v>
      </c>
      <c r="K175" s="89">
        <f t="shared" si="4"/>
        <v>100</v>
      </c>
    </row>
    <row r="176" spans="1:11" ht="22.5" customHeight="1">
      <c r="A176" s="5"/>
      <c r="B176" s="39" t="s">
        <v>140</v>
      </c>
      <c r="C176" s="26"/>
      <c r="D176" s="16" t="s">
        <v>94</v>
      </c>
      <c r="E176" s="25" t="s">
        <v>35</v>
      </c>
      <c r="F176" s="25" t="s">
        <v>115</v>
      </c>
      <c r="G176" s="25" t="s">
        <v>109</v>
      </c>
      <c r="H176" s="57">
        <v>96.63</v>
      </c>
      <c r="I176" s="57"/>
      <c r="J176" s="57">
        <v>96.63</v>
      </c>
      <c r="K176" s="89">
        <f t="shared" si="4"/>
        <v>100</v>
      </c>
    </row>
    <row r="177" spans="1:11" ht="40.5" customHeight="1">
      <c r="A177" s="6"/>
      <c r="B177" s="40" t="s">
        <v>150</v>
      </c>
      <c r="C177" s="27"/>
      <c r="D177" s="23" t="s">
        <v>151</v>
      </c>
      <c r="E177" s="49"/>
      <c r="F177" s="49"/>
      <c r="G177" s="49"/>
      <c r="H177" s="56">
        <f>H178</f>
        <v>400</v>
      </c>
      <c r="I177" s="56"/>
      <c r="J177" s="56">
        <f>J178</f>
        <v>400</v>
      </c>
      <c r="K177" s="86">
        <f t="shared" si="4"/>
        <v>100</v>
      </c>
    </row>
    <row r="178" spans="1:11" ht="39" customHeight="1">
      <c r="A178" s="5"/>
      <c r="B178" s="43" t="s">
        <v>112</v>
      </c>
      <c r="C178" s="26"/>
      <c r="D178" s="16" t="s">
        <v>151</v>
      </c>
      <c r="E178" s="25" t="s">
        <v>111</v>
      </c>
      <c r="F178" s="25"/>
      <c r="G178" s="25"/>
      <c r="H178" s="57">
        <f>H179</f>
        <v>400</v>
      </c>
      <c r="I178" s="57"/>
      <c r="J178" s="57">
        <f>J179</f>
        <v>400</v>
      </c>
      <c r="K178" s="89">
        <f t="shared" si="4"/>
        <v>100</v>
      </c>
    </row>
    <row r="179" spans="1:11" ht="47.25">
      <c r="A179" s="5"/>
      <c r="B179" s="39" t="s">
        <v>28</v>
      </c>
      <c r="C179" s="26"/>
      <c r="D179" s="16" t="s">
        <v>151</v>
      </c>
      <c r="E179" s="25" t="s">
        <v>7</v>
      </c>
      <c r="F179" s="25"/>
      <c r="G179" s="25"/>
      <c r="H179" s="57">
        <f>H180</f>
        <v>400</v>
      </c>
      <c r="I179" s="57"/>
      <c r="J179" s="57">
        <f>J180</f>
        <v>400</v>
      </c>
      <c r="K179" s="89">
        <f t="shared" si="4"/>
        <v>100</v>
      </c>
    </row>
    <row r="180" spans="1:11" ht="23.25" customHeight="1">
      <c r="A180" s="5"/>
      <c r="B180" s="39" t="s">
        <v>59</v>
      </c>
      <c r="C180" s="26"/>
      <c r="D180" s="16" t="s">
        <v>151</v>
      </c>
      <c r="E180" s="25" t="s">
        <v>7</v>
      </c>
      <c r="F180" s="25" t="s">
        <v>114</v>
      </c>
      <c r="G180" s="25" t="s">
        <v>109</v>
      </c>
      <c r="H180" s="57">
        <v>400</v>
      </c>
      <c r="I180" s="57"/>
      <c r="J180" s="57">
        <v>400</v>
      </c>
      <c r="K180" s="89">
        <f t="shared" si="4"/>
        <v>100</v>
      </c>
    </row>
    <row r="181" spans="1:11" ht="39.75" customHeight="1">
      <c r="A181" s="5"/>
      <c r="B181" s="50" t="s">
        <v>91</v>
      </c>
      <c r="C181" s="27"/>
      <c r="D181" s="23" t="s">
        <v>90</v>
      </c>
      <c r="E181" s="104"/>
      <c r="F181" s="104"/>
      <c r="G181" s="104"/>
      <c r="H181" s="56">
        <f>H182</f>
        <v>289.80587</v>
      </c>
      <c r="I181" s="56"/>
      <c r="J181" s="56">
        <f>J182</f>
        <v>289.80587</v>
      </c>
      <c r="K181" s="86">
        <f t="shared" si="4"/>
        <v>100</v>
      </c>
    </row>
    <row r="182" spans="1:11" ht="41.25" customHeight="1">
      <c r="A182" s="5"/>
      <c r="B182" s="43" t="s">
        <v>112</v>
      </c>
      <c r="C182" s="26"/>
      <c r="D182" s="16" t="s">
        <v>90</v>
      </c>
      <c r="E182" s="103" t="s">
        <v>111</v>
      </c>
      <c r="F182" s="103"/>
      <c r="G182" s="103"/>
      <c r="H182" s="105">
        <f>H183</f>
        <v>289.80587</v>
      </c>
      <c r="I182" s="57"/>
      <c r="J182" s="105">
        <f>J183</f>
        <v>289.80587</v>
      </c>
      <c r="K182" s="89">
        <f t="shared" si="4"/>
        <v>100</v>
      </c>
    </row>
    <row r="183" spans="1:11" ht="37.5" customHeight="1">
      <c r="A183" s="5"/>
      <c r="B183" s="45" t="s">
        <v>92</v>
      </c>
      <c r="C183" s="26"/>
      <c r="D183" s="16" t="s">
        <v>90</v>
      </c>
      <c r="E183" s="103" t="s">
        <v>7</v>
      </c>
      <c r="F183" s="103"/>
      <c r="G183" s="103"/>
      <c r="H183" s="105">
        <f>H184</f>
        <v>289.80587</v>
      </c>
      <c r="I183" s="57"/>
      <c r="J183" s="105">
        <f>J184</f>
        <v>289.80587</v>
      </c>
      <c r="K183" s="89">
        <f t="shared" si="4"/>
        <v>100</v>
      </c>
    </row>
    <row r="184" spans="1:11" ht="24.75" customHeight="1">
      <c r="A184" s="5"/>
      <c r="B184" s="60" t="s">
        <v>88</v>
      </c>
      <c r="C184" s="26"/>
      <c r="D184" s="16" t="s">
        <v>90</v>
      </c>
      <c r="E184" s="103" t="s">
        <v>7</v>
      </c>
      <c r="F184" s="103" t="s">
        <v>114</v>
      </c>
      <c r="G184" s="103" t="s">
        <v>116</v>
      </c>
      <c r="H184" s="105">
        <v>289.80587</v>
      </c>
      <c r="I184" s="57"/>
      <c r="J184" s="57">
        <v>289.80587</v>
      </c>
      <c r="K184" s="89">
        <f t="shared" si="4"/>
        <v>100</v>
      </c>
    </row>
    <row r="185" spans="1:8" ht="12.75">
      <c r="A185" s="1"/>
      <c r="B185" s="1"/>
      <c r="C185" s="1"/>
      <c r="E185" s="9"/>
      <c r="F185" s="1"/>
      <c r="G185" s="1"/>
      <c r="H185" s="10"/>
    </row>
  </sheetData>
  <sheetProtection/>
  <mergeCells count="3">
    <mergeCell ref="B8:H8"/>
    <mergeCell ref="B9:H9"/>
    <mergeCell ref="H2:J2"/>
  </mergeCells>
  <printOptions/>
  <pageMargins left="0.2362204724409449" right="0.2362204724409449" top="0.7480314960629921" bottom="0.7480314960629921" header="0.31496062992125984" footer="0.31496062992125984"/>
  <pageSetup fitToHeight="63" horizontalDpi="600" verticalDpi="600" orientation="portrait" paperSize="9" scale="6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</cp:lastModifiedBy>
  <cp:lastPrinted>2017-06-19T13:38:47Z</cp:lastPrinted>
  <dcterms:created xsi:type="dcterms:W3CDTF">2007-11-12T16:23:20Z</dcterms:created>
  <dcterms:modified xsi:type="dcterms:W3CDTF">2017-06-19T13:39:34Z</dcterms:modified>
  <cp:category/>
  <cp:version/>
  <cp:contentType/>
  <cp:contentStatus/>
</cp:coreProperties>
</file>