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3"/>
  </bookViews>
  <sheets>
    <sheet name="ПР1" sheetId="1" r:id="rId1"/>
    <sheet name="ПР2" sheetId="2" r:id="rId2"/>
    <sheet name="ПР3" sheetId="3" r:id="rId3"/>
    <sheet name="РП4" sheetId="4" r:id="rId4"/>
  </sheets>
  <definedNames>
    <definedName name="_xlnm.Print_Area" localSheetId="1">'ПР2'!$A$1:$J$135</definedName>
  </definedNames>
  <calcPr fullCalcOnLoad="1" refMode="R1C1"/>
</workbook>
</file>

<file path=xl/sharedStrings.xml><?xml version="1.0" encoding="utf-8"?>
<sst xmlns="http://schemas.openxmlformats.org/spreadsheetml/2006/main" count="747" uniqueCount="374">
  <si>
    <t>0104</t>
  </si>
  <si>
    <t>0502</t>
  </si>
  <si>
    <t>ИТОГО</t>
  </si>
  <si>
    <t>0100</t>
  </si>
  <si>
    <t/>
  </si>
  <si>
    <t>0500</t>
  </si>
  <si>
    <t>0503</t>
  </si>
  <si>
    <t>Коммунальное хозяйство</t>
  </si>
  <si>
    <t>Благоустройство</t>
  </si>
  <si>
    <t>к решению Совета депутатов Шапкинского сельского</t>
  </si>
  <si>
    <t>поселения Тосненского района Ленинградской области</t>
  </si>
  <si>
    <t>№ п/п</t>
  </si>
  <si>
    <t>Раздел</t>
  </si>
  <si>
    <t>Целевая статья</t>
  </si>
  <si>
    <t>Вид расхода</t>
  </si>
  <si>
    <t>Ведомственная структура расходов бюджета</t>
  </si>
  <si>
    <t>Шапкинского сельского поселения Тосненского района Ленинградской области</t>
  </si>
  <si>
    <t>000</t>
  </si>
  <si>
    <t>0203</t>
  </si>
  <si>
    <t>Приложение №1</t>
  </si>
  <si>
    <t>Код бюджетной классификации</t>
  </si>
  <si>
    <t>по доходам по кодам классификации доходов бюджета</t>
  </si>
  <si>
    <t>Субвенции бюджетам субъектов Российской Федерации и муниципальных образований</t>
  </si>
  <si>
    <t>Иные межбюджетные трансферты</t>
  </si>
  <si>
    <t>009</t>
  </si>
  <si>
    <t>Субсидии бюджетам субъектов Российской Федерации и муниципальных образований (межбюджетные субсидии)</t>
  </si>
  <si>
    <t>ОБЩЕГОСУДАРСТВЕННЫЕ ВОПРОСЫ</t>
  </si>
  <si>
    <t>540</t>
  </si>
  <si>
    <t>Другие общегосударственные вопросы</t>
  </si>
  <si>
    <t>0300</t>
  </si>
  <si>
    <t>НАЦИОНАЛЬНАЯ ЭКОНОМИКА</t>
  </si>
  <si>
    <t>ЖИЛИЩНО-КОММУНАЛЬНОЕ ХОЗЯЙСТВО</t>
  </si>
  <si>
    <t>Другие вопросы в области физической культуры и спорта</t>
  </si>
  <si>
    <t>1100</t>
  </si>
  <si>
    <t>1105</t>
  </si>
  <si>
    <t>Прочие безвозмездные поступления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</si>
  <si>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</si>
  <si>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t>
  </si>
  <si>
    <t>Обеспечение функций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</si>
  <si>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</si>
  <si>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</si>
  <si>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иых платежей</t>
  </si>
  <si>
    <t>Обеспечение деятельности главы местной администрации (исполнительно распорядительного органа муниципального образования)</t>
  </si>
  <si>
    <t>120</t>
  </si>
  <si>
    <t>Субсидия на решение вопросов местного значения межмуниципального характера в сфере архивного дела (местный бюджет)</t>
  </si>
  <si>
    <t xml:space="preserve">Субсидии </t>
  </si>
  <si>
    <t>Иные межбюджетные трансферты бюджету района из бюджетов поселений на осуществление отдельных полномочий по исполнению бюджета (местный бюджет)</t>
  </si>
  <si>
    <t>9106060</t>
  </si>
  <si>
    <t xml:space="preserve">Иные межбюджетные трансферты </t>
  </si>
  <si>
    <t>Иные межбюджетные трансферты бюджету района из бюджетов поселений на осуществление отдельных полномочий в области градостроительной деятельности (местный бюджет)</t>
  </si>
  <si>
    <t>Иные межбюджетные трансферты бюджету района из бюджетов послений на осуществление части полномочий по организации в границах поселений теплоснабжения (горячей водоснабжение, отопление) населения в части формирования отчетности (местный бюджет)</t>
  </si>
  <si>
    <t>9106062</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</si>
  <si>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(областной бюджет)</t>
  </si>
  <si>
    <t>Обеспечение деятельности финансовых, налоговых и таможенных органов и органов финансового (финансово-бюджетного) надзора</t>
  </si>
  <si>
    <t>Иные межбюджетные трансферты бюджету района из бюджетов поселений на осуществление полномочий по внешнему муниципальному финансовому контролю</t>
  </si>
  <si>
    <t>Обеспечение проведения выборов и референдумов</t>
  </si>
  <si>
    <t>Непрограмные расходы органов исполнительной власти Шапкинского сельского поселения Тосненского района Ленинградской области</t>
  </si>
  <si>
    <t>Проведение выборов в представительные органы муниципального образования</t>
  </si>
  <si>
    <t>Реализация государственных функций, связанных с общегосударственным управлением</t>
  </si>
  <si>
    <t>Выполнение других обязательств муниципальных образований</t>
  </si>
  <si>
    <t>НАЦИОНАЛЬНАЯ БЕЗОПАСНОСТЬ</t>
  </si>
  <si>
    <t>Мобилизационная и вневойсковая подготовка</t>
  </si>
  <si>
    <t>Осуществление первичного воинского учета на территориях, где отсутствуют военные комиссариаты (Федеральные средства)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</si>
  <si>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</si>
  <si>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</si>
  <si>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0309</t>
  </si>
  <si>
    <t>Муниципальная программа "Развитие части территории муниципального образования Шапкинское сельское поселение Тосненского района  Ленинградской области на 2014-2016 годы"</t>
  </si>
  <si>
    <t>Мероприятия по устойчивому развитию части территорий в рамках  муниципальной программы "Развитие части территории муниципального образования Шапкинское сельское поселение Тосненского района  Ленинградской области на 2014-2016 годы"</t>
  </si>
  <si>
    <t>Мероприятие на реализацию проектов местных инициатив граждан в рамках муниципальной программы "Развитие части территории муниципального образования Шапкинское сельское поселение Тосненского района  Ленинградской области на 2014-2016 годы" (областной бюджет)</t>
  </si>
  <si>
    <t>Мероприятия в области пожарной безопасности</t>
  </si>
  <si>
    <t>Уплата налогов, сборов и иных платежей</t>
  </si>
  <si>
    <t>850</t>
  </si>
  <si>
    <t>Дорожное хозяйство (дорожные фонды)</t>
  </si>
  <si>
    <t>240</t>
  </si>
  <si>
    <t>Меропрития по содержанию автомобильных дорог</t>
  </si>
  <si>
    <t>Мероприятия по капитальному ремонту и ремонту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t>
  </si>
  <si>
    <t>Другие вопросы в области национальной экономики</t>
  </si>
  <si>
    <t>Мероприятия в области национальной экономики</t>
  </si>
  <si>
    <t>Мероприятия в сфере коммунального хозяйства, направленные для обеспечения условий проживания населения, отвечающих стандартам качества</t>
  </si>
  <si>
    <t xml:space="preserve">Мероприятия по содержанию объектов благоустройства территории </t>
  </si>
  <si>
    <t>Мероприятия по организации сбора и вывоза отходов</t>
  </si>
  <si>
    <t>Мероприятия на поддержку мунициципальных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непрограмных расходов органов исполнительной власти Шапкинского сельского поселения Тосненского района Ленинградской области</t>
  </si>
  <si>
    <t>СОЦИАЛЬНАЯ ПОЛИТИКА</t>
  </si>
  <si>
    <t>Пенсионное обеспечение</t>
  </si>
  <si>
    <t>Доплаты к пенсиям муниципальных служащих</t>
  </si>
  <si>
    <t>Публичные нормативные социальные выплаты гражданам</t>
  </si>
  <si>
    <t>ФИЗИЧЕСКАЯ КУЛЬТУРА И СПОРТ</t>
  </si>
  <si>
    <t>Мероприятия по организации и проведение физкультурных спортивно-массовых мероприятий</t>
  </si>
  <si>
    <t>Администрация Шапкинского сельского поселения Тосненского района Ленинградской области</t>
  </si>
  <si>
    <t>Тосненского района Лениградской области за 2015 год</t>
  </si>
  <si>
    <t>0106</t>
  </si>
  <si>
    <t>0107</t>
  </si>
  <si>
    <t>Муниципальная программа "Капитальный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2014-2015 года"</t>
  </si>
  <si>
    <t>Мероприятие  по капитальному ремонту и ремонту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в рамках муниципальной программы "Капитальный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2014-2015 года"</t>
  </si>
  <si>
    <t>Мероприятия по капитальному ремонту и ремонт автомобильных дорог общего пользования местного значения за счет средств областного бюджета  в рамках муниципальной программы "Капитальный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2014-2015 года"</t>
  </si>
  <si>
    <t xml:space="preserve"> на 2015 год</t>
  </si>
  <si>
    <t>Под раздел</t>
  </si>
  <si>
    <t>()</t>
  </si>
  <si>
    <t>Исполнено (тыс.руб.)</t>
  </si>
  <si>
    <t>Код ГРБС</t>
  </si>
  <si>
    <t>ё</t>
  </si>
  <si>
    <t>409</t>
  </si>
  <si>
    <t>0412</t>
  </si>
  <si>
    <t>Жилищное хозяйство</t>
  </si>
  <si>
    <t>0501</t>
  </si>
  <si>
    <t>9909601</t>
  </si>
  <si>
    <t>1403</t>
  </si>
  <si>
    <t>Мероприятие  на капитальный ремонт и ремонт автомобильных дорог общего пользования местного значения в населенных пунктах Ленинградской области  за счет  средств областного бюджета в рамках подпрограммы "Поддержание и развитие существующе сети автомобильных дорог общего значения" муниципальной программы "Капитальный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2014-2015 года"</t>
  </si>
  <si>
    <t xml:space="preserve">Мероприятия, направленные на благоустроство територии сельских населенных пунктов, обеспечение первичных мер пожарной безопасности в рамках муниципальной программы </t>
  </si>
  <si>
    <t>Мероприятия на реализацию проектов местных инициатив граждан  в рамках муниципально целево программы "Развитие части территории муниципального образования Шапкинское сельское поселение Тосненского района  Ленинградской области на 2014-2016 годы"</t>
  </si>
  <si>
    <t>Мероприятия, направленные на благоустроство територии сельских населенных пунктов, обеспечение первичных мер пожарной безопасности в рамках муниципальной программы "Развитие части территории муниципального образования Шапкинское сельское поселение Тосненского района  Ленинградской области на 2014-2016 годы"</t>
  </si>
  <si>
    <t xml:space="preserve">Мероприятия в области национальной экономики в рамках непрограммных расходов органов исполнительно власти </t>
  </si>
  <si>
    <t>Мероприятия в области жилищного хозяйства в рамках Непрограмные расходы органов исполнительной власти Шапкинского сельского поселения Тосненского района Ленинградской области</t>
  </si>
  <si>
    <t>Обеспечение мероприяти по капитальному ремонту жилищного фонда</t>
  </si>
  <si>
    <t>Межбюджетные трансферты общего характера бюджетам                                         субъектов Российской Федерации и муниципальных образований</t>
  </si>
  <si>
    <t>Субсидиия из бюджетов поселенгий в областной бюджет Ленинградской области</t>
  </si>
  <si>
    <t>Субсидиия из бюджетов поселенгий в областной бюджет Ленинградской областиНепрограмные расходы органов исполнительной власти Шапкинского сельского поселения Тосненского района Ленинградской области</t>
  </si>
  <si>
    <t>Перечисления другим бюджетам бюджетной системы Российской Федерации: формирование региональных фондов финансовой поддержки поселений</t>
  </si>
  <si>
    <t>520</t>
  </si>
  <si>
    <t xml:space="preserve"> Наименование показателя</t>
  </si>
  <si>
    <t>Код расхода по бюджетной классификации</t>
  </si>
  <si>
    <t>3</t>
  </si>
  <si>
    <t>4</t>
  </si>
  <si>
    <t>Расходы бюджета - всего</t>
  </si>
  <si>
    <t>x</t>
  </si>
  <si>
    <t>в том числе:</t>
  </si>
  <si>
    <t xml:space="preserve">000 0100 0000000 000 000 </t>
  </si>
  <si>
    <t xml:space="preserve">000 0104 0000000 000 000 </t>
  </si>
  <si>
    <t xml:space="preserve">000 0106 0000000 000 000 </t>
  </si>
  <si>
    <t xml:space="preserve">000 0113 0000000 000 000 </t>
  </si>
  <si>
    <t>НАЦИОНАЛЬНАЯ ОБОРОНА</t>
  </si>
  <si>
    <t xml:space="preserve">000 0200 0000000 000 000 </t>
  </si>
  <si>
    <t xml:space="preserve">000 0203 0000000 000 000 </t>
  </si>
  <si>
    <t xml:space="preserve">000 0300 0000000 000 000 </t>
  </si>
  <si>
    <t xml:space="preserve">000 0309 0000000 000 000 </t>
  </si>
  <si>
    <t xml:space="preserve">000 0400 0000000 000 000 </t>
  </si>
  <si>
    <t xml:space="preserve">000 0409 0000000 000 000 </t>
  </si>
  <si>
    <t xml:space="preserve">000 0412 0000000 000 000 </t>
  </si>
  <si>
    <t xml:space="preserve">000 0500 0000000 000 000 </t>
  </si>
  <si>
    <t xml:space="preserve">000 0501 0000000 000 000 </t>
  </si>
  <si>
    <t xml:space="preserve">000 0502 0000000 000 000 </t>
  </si>
  <si>
    <t xml:space="preserve">000 0503 0000000 000 000 </t>
  </si>
  <si>
    <t xml:space="preserve">000 1000 0000000 000 000 </t>
  </si>
  <si>
    <t>Годовой план                  (тыс. руб.)</t>
  </si>
  <si>
    <t>Исполнено               (тыс. руб.)</t>
  </si>
  <si>
    <t>Исполнено (%)</t>
  </si>
  <si>
    <t>ПОКАЗАТЕЛИ
исполнения бюджета Шапкинского сельского  поселения Тосненского района Ленинградской области  по расходам бюджета по разделам и подразделам классификации расходов бюджетаза 2015 год</t>
  </si>
  <si>
    <t xml:space="preserve">000 1001 0000000 000 000 </t>
  </si>
  <si>
    <t xml:space="preserve">000 1100 0000000 000 000 </t>
  </si>
  <si>
    <t>000 1105 0000000 000 000</t>
  </si>
  <si>
    <t xml:space="preserve">000 1400 0000000 000 000 </t>
  </si>
  <si>
    <t>000 1403 0000000 000 000</t>
  </si>
  <si>
    <t>Приложение №3</t>
  </si>
  <si>
    <t>Код источника финансирования дефицита бюджета по бюджетной классификации</t>
  </si>
  <si>
    <t>Источники финансирования дефицита бюджета - всего</t>
  </si>
  <si>
    <t>Увеличение прочих остатков денежных средств бюджетов поселений</t>
  </si>
  <si>
    <t>Уменьшение прочих остатков денежных средств бюджетов поселений</t>
  </si>
  <si>
    <t>Годовой план   (тыс. руб.)</t>
  </si>
  <si>
    <t>Исполнено (тыс. руб.)</t>
  </si>
  <si>
    <t>009 01 05 02 01 10 0000 510</t>
  </si>
  <si>
    <t>009 01 05 02 01 10 0000 610</t>
  </si>
  <si>
    <t>Приложение №2</t>
  </si>
  <si>
    <t>Резервыне фонды</t>
  </si>
  <si>
    <t>0111</t>
  </si>
  <si>
    <t>0200</t>
  </si>
  <si>
    <t>0400</t>
  </si>
  <si>
    <t>Резервные фонды исполнительных органов государственно власти субъектов Россиской Федерации  и органов местного самоуправления</t>
  </si>
  <si>
    <t>870</t>
  </si>
  <si>
    <t>0113</t>
  </si>
  <si>
    <t>0409</t>
  </si>
  <si>
    <t>Резервные фонды</t>
  </si>
  <si>
    <t xml:space="preserve">000 0111 0000000 000 000 </t>
  </si>
  <si>
    <t>План                (тыс.руб.)</t>
  </si>
  <si>
    <t>Исполнено           %</t>
  </si>
  <si>
    <t>Доходы бюджета - всего</t>
  </si>
  <si>
    <t>Налоговые и неналоговые доходы</t>
  </si>
  <si>
    <t>Налоги на прибыль, доходы</t>
  </si>
  <si>
    <t>Налог на доходы физических лиц</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</si>
  <si>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</si>
  <si>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</si>
  <si>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</si>
  <si>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</si>
  <si>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</si>
  <si>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</si>
  <si>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</si>
  <si>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</si>
  <si>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</si>
  <si>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</si>
  <si>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</si>
  <si>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</si>
  <si>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</si>
  <si>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Единый сельскохозяйственный налог</t>
  </si>
  <si>
    <t>Единый сельскохозяйственный налог (сумма платежа)</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</si>
  <si>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</si>
  <si>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</si>
  <si>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</si>
  <si>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</si>
  <si>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</si>
  <si>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Транспортный налог</t>
  </si>
  <si>
    <t>Транспортный налог с организаций</t>
  </si>
  <si>
    <t>Транспортный налог с организаций (сумма платежа)</t>
  </si>
  <si>
    <t>Транспортный налог с организаций (пени по соответствующему платежу)</t>
  </si>
  <si>
    <t>Транспортный налог с организаций (взыскания)</t>
  </si>
  <si>
    <t>Транспортный налог с физических лиц</t>
  </si>
  <si>
    <t>Транспортный налог с физических лиц (сумма платежа)</t>
  </si>
  <si>
    <t>Транспортный налог с физических лиц (пени по соответствующему платежу)</t>
  </si>
  <si>
    <t>Транспортный налог с физических лиц (прочие поступления)</t>
  </si>
  <si>
    <t>Земельный налог</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</si>
  <si>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</si>
  <si>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</si>
  <si>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</si>
  <si>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</si>
  <si>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</si>
  <si>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сельских поселений (прочие поступления)</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</si>
  <si>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</si>
  <si>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</si>
  <si>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</si>
  <si>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</si>
  <si>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</si>
  <si>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</si>
  <si>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</si>
  <si>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</si>
  <si>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</si>
  <si>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</si>
  <si>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</si>
  <si>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</si>
  <si>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</si>
  <si>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</si>
  <si>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</si>
  <si>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</si>
  <si>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Доходы от оказания платных услуг и компенсации затрат государства</t>
  </si>
  <si>
    <t>Доходы от оказания услуг или компенсации затрат государства</t>
  </si>
  <si>
    <t>Прочие доходы от оказания платных услуг (работ)</t>
  </si>
  <si>
    <t>Прочие доходы от оказания платных услуг (работ) получателями средств бюджетов сельских поселений</t>
  </si>
  <si>
    <t>Лицензионные сборы</t>
  </si>
  <si>
    <t>Прочие доходы от компенсации затрат государства</t>
  </si>
  <si>
    <t>Прочие доходы от компенсации затрат бюджетов сельских поселений</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</si>
  <si>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</si>
  <si>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</si>
  <si>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</si>
  <si>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</si>
  <si>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</si>
  <si>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</si>
  <si>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</si>
  <si>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</si>
  <si>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(областной бюджет)</t>
  </si>
  <si>
    <t>Субсидии бюджетам поселений на капитальный ремонт и ремонт дворовых территорий многоквартирных домов населенных пунктов Ленинградской области в рамках подпрограммы "Поддержка существующей сети автомобильных дорог общего пользования" государственной программы Ленинградской области "Развитие автомобильных дорог Ленинградской области" (областной бюджет)</t>
  </si>
  <si>
    <t>Прочие субсидии</t>
  </si>
  <si>
    <t>Прочие субсидии бюджетам сельских поселений</t>
  </si>
  <si>
    <t>Прочие субсидии бюджетам поселений (субсидии на реализацию областного закона от 14.12.2012 года №95-0З) (областной бюджет)</t>
  </si>
  <si>
    <t>Субвенции бюджетам на осуществление первичного воинского учета на территориях, где отсутствуют военные комиссариаты</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</si>
  <si>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</si>
  <si>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</si>
  <si>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сельских поселений на выполнение передаваемых полномочий субъектов Российской Федерации</t>
  </si>
  <si>
    <t>Субвенции бюджетам поселений на осуществление ОГП в сфере административных правоотношений (обл. б-т)</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</si>
  <si>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</si>
  <si>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</si>
  <si>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(депутатские средства из резервного фонда Правительства Ленинградской области) (местный бюджет)</t>
  </si>
  <si>
    <t>Прочие межбюджетные трансферты, передаваемые бюджетам</t>
  </si>
  <si>
    <t>Прочие межбюджетные трансферты, передаваемые бюджетам сельских поселений</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</si>
  <si>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</si>
  <si>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Прочие безвозмездные поступления в бюджеты городских поселений</t>
  </si>
  <si>
    <t>Прочие безвозмездные поступления в бюджеты сельских поселений</t>
  </si>
  <si>
    <t>План                 (тыс. руб.)</t>
  </si>
  <si>
    <t>Исполнено      (тыс. руб.)</t>
  </si>
  <si>
    <t>Исполнено %</t>
  </si>
  <si>
    <t xml:space="preserve"> 10000000000000 000</t>
  </si>
  <si>
    <t xml:space="preserve"> 10100000000000 000</t>
  </si>
  <si>
    <t xml:space="preserve"> 10102000010000 110</t>
  </si>
  <si>
    <t xml:space="preserve"> 10102010010000 110</t>
  </si>
  <si>
    <t xml:space="preserve"> 10102010011000 110</t>
  </si>
  <si>
    <t xml:space="preserve"> 10102030010000 110</t>
  </si>
  <si>
    <t xml:space="preserve"> 10102030011000 110</t>
  </si>
  <si>
    <t xml:space="preserve"> 10102030013000 110</t>
  </si>
  <si>
    <t xml:space="preserve"> 10300000000000 000</t>
  </si>
  <si>
    <t xml:space="preserve"> 10302000010000 110</t>
  </si>
  <si>
    <t xml:space="preserve"> 10302230010000 110</t>
  </si>
  <si>
    <t xml:space="preserve"> 10302240010000 110</t>
  </si>
  <si>
    <t xml:space="preserve"> 10302250010000 110</t>
  </si>
  <si>
    <t xml:space="preserve"> 10302260010000 110</t>
  </si>
  <si>
    <t xml:space="preserve"> 10500000000000 000</t>
  </si>
  <si>
    <t xml:space="preserve"> 10503000010000 000</t>
  </si>
  <si>
    <t xml:space="preserve"> 10503000010000 110</t>
  </si>
  <si>
    <t xml:space="preserve"> 10503010010000 110</t>
  </si>
  <si>
    <t xml:space="preserve"> 10503010011000 110</t>
  </si>
  <si>
    <t xml:space="preserve"> 10600000000000 000</t>
  </si>
  <si>
    <t xml:space="preserve"> 10601000000000 110</t>
  </si>
  <si>
    <t xml:space="preserve"> 10601030100000 110</t>
  </si>
  <si>
    <t xml:space="preserve"> 10601030101000 110</t>
  </si>
  <si>
    <t xml:space="preserve"> 10601030102100 110</t>
  </si>
  <si>
    <t xml:space="preserve"> 10604000020000 110</t>
  </si>
  <si>
    <t xml:space="preserve"> 10604011020000 110</t>
  </si>
  <si>
    <t xml:space="preserve"> 10604011021000 110</t>
  </si>
  <si>
    <t xml:space="preserve"> 10604011022100 110</t>
  </si>
  <si>
    <t xml:space="preserve"> 10604011023000 110</t>
  </si>
  <si>
    <t xml:space="preserve"> 10604012020000 110</t>
  </si>
  <si>
    <t xml:space="preserve"> 10604012021000 110</t>
  </si>
  <si>
    <t xml:space="preserve"> 10604012022100 110</t>
  </si>
  <si>
    <t xml:space="preserve"> 10604012024000 110</t>
  </si>
  <si>
    <t>10606000000000 110</t>
  </si>
  <si>
    <t xml:space="preserve"> 10606030030000 110</t>
  </si>
  <si>
    <t xml:space="preserve"> 10606033100000 110</t>
  </si>
  <si>
    <t xml:space="preserve"> 10606033101000 110</t>
  </si>
  <si>
    <t xml:space="preserve"> 10606033102100 110</t>
  </si>
  <si>
    <t xml:space="preserve"> 10606033103000 110</t>
  </si>
  <si>
    <t>110606033104000 110</t>
  </si>
  <si>
    <t xml:space="preserve"> 10606043100000 110</t>
  </si>
  <si>
    <t xml:space="preserve"> 10606043101000 110</t>
  </si>
  <si>
    <t xml:space="preserve"> 10606043102100 110</t>
  </si>
  <si>
    <t xml:space="preserve"> 10900000000000 000</t>
  </si>
  <si>
    <t xml:space="preserve"> 10904000000000 110</t>
  </si>
  <si>
    <t xml:space="preserve"> 10904050000000 110</t>
  </si>
  <si>
    <t xml:space="preserve"> 10904053100000 110</t>
  </si>
  <si>
    <t xml:space="preserve"> 10904053102100 110</t>
  </si>
  <si>
    <t xml:space="preserve"> 11100000000000 000</t>
  </si>
  <si>
    <t xml:space="preserve"> 11105000000000 120</t>
  </si>
  <si>
    <t xml:space="preserve"> 11105030000000 120</t>
  </si>
  <si>
    <t xml:space="preserve"> 11105035100000 120</t>
  </si>
  <si>
    <t xml:space="preserve"> 11109000000000 120</t>
  </si>
  <si>
    <t xml:space="preserve"> 11109040000000 120</t>
  </si>
  <si>
    <t xml:space="preserve"> 11109045100000 120</t>
  </si>
  <si>
    <t xml:space="preserve"> 11109045100001 120</t>
  </si>
  <si>
    <t xml:space="preserve"> 11300000000000 000</t>
  </si>
  <si>
    <t xml:space="preserve"> 11301000000000 000</t>
  </si>
  <si>
    <t xml:space="preserve"> 11301990000000 000</t>
  </si>
  <si>
    <t xml:space="preserve"> 11301990000000 130</t>
  </si>
  <si>
    <t xml:space="preserve"> 11301995100000 130</t>
  </si>
  <si>
    <t xml:space="preserve"> 11302000000000 130</t>
  </si>
  <si>
    <t xml:space="preserve"> 11302990000000 130</t>
  </si>
  <si>
    <t>11302995100000 130</t>
  </si>
  <si>
    <t>141</t>
  </si>
  <si>
    <t xml:space="preserve"> 11600000000000 000</t>
  </si>
  <si>
    <t xml:space="preserve"> 11690000000000 140</t>
  </si>
  <si>
    <t xml:space="preserve"> 11690050100000 140</t>
  </si>
  <si>
    <t xml:space="preserve"> 11690050106000 140</t>
  </si>
  <si>
    <t xml:space="preserve"> 20000000000000 000</t>
  </si>
  <si>
    <t xml:space="preserve"> 20200000000000 000</t>
  </si>
  <si>
    <t xml:space="preserve"> 20202000000000 151</t>
  </si>
  <si>
    <t xml:space="preserve"> 20202216000000 151</t>
  </si>
  <si>
    <t xml:space="preserve"> 20202216100000 151</t>
  </si>
  <si>
    <t xml:space="preserve"> 20202216100001 151</t>
  </si>
  <si>
    <t xml:space="preserve"> 20202999000000 151</t>
  </si>
  <si>
    <t xml:space="preserve"> 20202999100000 151</t>
  </si>
  <si>
    <t xml:space="preserve"> 20202999100015 151</t>
  </si>
  <si>
    <t xml:space="preserve"> 20203000000000 151</t>
  </si>
  <si>
    <t xml:space="preserve"> 20203015000000 151</t>
  </si>
  <si>
    <t xml:space="preserve"> 20203015100000 151</t>
  </si>
  <si>
    <t xml:space="preserve"> 20203024000000 151</t>
  </si>
  <si>
    <t xml:space="preserve"> 20203024100000 151</t>
  </si>
  <si>
    <t xml:space="preserve"> 20203024100018 151</t>
  </si>
  <si>
    <t xml:space="preserve"> 20204000000000 151</t>
  </si>
  <si>
    <t xml:space="preserve"> 20204012000000 151</t>
  </si>
  <si>
    <t xml:space="preserve"> 20204012100000 151</t>
  </si>
  <si>
    <t xml:space="preserve"> 20204012100001 151</t>
  </si>
  <si>
    <t xml:space="preserve"> 20204999000000 151</t>
  </si>
  <si>
    <t xml:space="preserve"> 20204999100000 151</t>
  </si>
  <si>
    <t xml:space="preserve"> 20204999100003 151</t>
  </si>
  <si>
    <t xml:space="preserve"> 20700000000000 000</t>
  </si>
  <si>
    <t xml:space="preserve"> 20700000000000 180</t>
  </si>
  <si>
    <t xml:space="preserve"> 20705000130000 180</t>
  </si>
  <si>
    <t xml:space="preserve"> 20705030100000 180</t>
  </si>
  <si>
    <t>0,487,5</t>
  </si>
  <si>
    <t>7,453,5</t>
  </si>
  <si>
    <t>,</t>
  </si>
  <si>
    <t>68,422,5</t>
  </si>
  <si>
    <t xml:space="preserve"> 110606040000000 110</t>
  </si>
  <si>
    <t xml:space="preserve"> 20202216100002 151</t>
  </si>
  <si>
    <t xml:space="preserve">Показатели исполнения бюджета  Шапкинского сельского поселения        </t>
  </si>
  <si>
    <t xml:space="preserve">                                                            от      04.07.2016   № 67</t>
  </si>
  <si>
    <t xml:space="preserve">от      04.07.2016 № 67  </t>
  </si>
  <si>
    <t>от     04.07.2016 № 67</t>
  </si>
  <si>
    <t>ПОКАЗАТЕЛИ
исполнения бюджета Шапкинского сельского поселения Тосненского района Ленинградской области   
по источникам финансирования дефицита бюджета по кодам  классификации  источников финансирования дефицитов бюджетов   за 2016 год</t>
  </si>
  <si>
    <t>к отчету Шапкинского сельского поселения Тосненского района Ленинградской области</t>
  </si>
  <si>
    <t>Приложение № 2</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</si>
</sst>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 #,##0.0_);_(* \(#,##0.0\);_(* &quot;-&quot;??_);_(@_)"/>
    <numFmt numFmtId="187" formatCode="_(* #,##0_);_(* \(#,##0\);_(* &quot;-&quot;??_);_(@_)"/>
    <numFmt numFmtId="188" formatCode="0.0000"/>
    <numFmt numFmtId="189" formatCode="0.00000"/>
    <numFmt numFmtId="190" formatCode="#,##0.00000"/>
    <numFmt numFmtId="191" formatCode="?"/>
    <numFmt numFmtId="192" formatCode="#,##0.0"/>
    <numFmt numFmtId="193" formatCode="#,##0.000"/>
  </numFmts>
  <fonts count="71">
    <font>
      <sz val="10"/>
      <name val="Arial"/>
      <family val="0"/>
    </font>
    <font>
      <sz val="10"/>
      <name val="Times New Roman"/>
      <family val="1"/>
    </font>
    <font>
      <b/>
      <sz val="10"/>
      <name val="Times New Roman"/>
      <family val="1"/>
    </font>
    <font>
      <sz val="12"/>
      <name val="Times New Roman"/>
      <family val="1"/>
    </font>
    <font>
      <sz val="8"/>
      <name val="Times New Roman"/>
      <family val="1"/>
    </font>
    <font>
      <sz val="8"/>
      <name val="Arial"/>
      <family val="2"/>
    </font>
    <font>
      <sz val="7"/>
      <name val="Times New Roman"/>
      <family val="1"/>
    </font>
    <font>
      <b/>
      <sz val="11"/>
      <name val="Times New Roman"/>
      <family val="1"/>
    </font>
    <font>
      <b/>
      <sz val="13"/>
      <color indexed="8"/>
      <name val="Times New Roman"/>
      <family val="1"/>
    </font>
    <font>
      <b/>
      <sz val="13"/>
      <name val="Times New Roman"/>
      <family val="1"/>
    </font>
    <font>
      <b/>
      <i/>
      <sz val="13"/>
      <color indexed="8"/>
      <name val="Times New Roman"/>
      <family val="1"/>
    </font>
    <font>
      <sz val="13"/>
      <name val="Times New Roman"/>
      <family val="1"/>
    </font>
    <font>
      <i/>
      <sz val="13"/>
      <name val="Times New Roman"/>
      <family val="1"/>
    </font>
    <font>
      <u val="single"/>
      <sz val="7.5"/>
      <color indexed="12"/>
      <name val="Arial"/>
      <family val="2"/>
    </font>
    <font>
      <u val="single"/>
      <sz val="7.5"/>
      <color indexed="36"/>
      <name val="Arial"/>
      <family val="2"/>
    </font>
    <font>
      <b/>
      <sz val="12"/>
      <name val="Times New Roman"/>
      <family val="1"/>
    </font>
    <font>
      <sz val="9"/>
      <name val="Times New Roman"/>
      <family val="1"/>
    </font>
    <font>
      <b/>
      <sz val="8"/>
      <name val="Times New Roman"/>
      <family val="1"/>
    </font>
    <font>
      <sz val="11"/>
      <color indexed="8"/>
      <name val="Times New Roman"/>
      <family val="1"/>
    </font>
    <font>
      <sz val="11"/>
      <name val="Times New Roman"/>
      <family val="1"/>
    </font>
    <font>
      <b/>
      <i/>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name val="Arial Cyr"/>
      <family val="0"/>
    </font>
    <font>
      <b/>
      <sz val="11"/>
      <color indexed="8"/>
      <name val="Times New Roman"/>
      <family val="1"/>
    </font>
    <font>
      <sz val="8"/>
      <name val="Arial Cyr"/>
      <family val="2"/>
    </font>
    <font>
      <b/>
      <sz val="10"/>
      <name val="Arial"/>
      <family val="2"/>
    </font>
    <font>
      <b/>
      <sz val="8"/>
      <name val="Arial Cyr"/>
      <family val="0"/>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color indexed="8"/>
      <name val="Times New Roman"/>
      <family val="1"/>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sz val="9"/>
      <color theme="1"/>
      <name val="Times New Roman"/>
      <family val="1"/>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style="thin"/>
    </border>
    <border>
      <left style="thin"/>
      <right style="medium"/>
      <top/>
      <bottom style="hair"/>
    </border>
    <border>
      <left style="thin"/>
      <right style="thin"/>
      <top/>
      <bottom style="thin"/>
    </border>
    <border>
      <left>
        <color indexed="63"/>
      </left>
      <right style="thin"/>
      <top>
        <color indexed="63"/>
      </top>
      <bottom style="thin"/>
    </border>
    <border>
      <left/>
      <right style="thin"/>
      <top style="thin"/>
      <bottom style="thin"/>
    </border>
    <border>
      <left style="thin"/>
      <right style="medium"/>
      <top/>
      <bottom>
        <color indexed="63"/>
      </bottom>
    </border>
    <border>
      <left style="thin"/>
      <right style="thin"/>
      <top style="thin"/>
      <bottom/>
    </border>
    <border>
      <left style="thin"/>
      <right/>
      <top/>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1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24" fillId="0" borderId="0">
      <alignment/>
      <protection/>
    </xf>
    <xf numFmtId="0" fontId="50" fillId="0" borderId="0">
      <alignment/>
      <protection/>
    </xf>
    <xf numFmtId="0" fontId="14"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24"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2" borderId="0" applyNumberFormat="0" applyBorder="0" applyAlignment="0" applyProtection="0"/>
  </cellStyleXfs>
  <cellXfs count="212">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2" fillId="0" borderId="0" xfId="0" applyFont="1" applyBorder="1" applyAlignment="1">
      <alignment/>
    </xf>
    <xf numFmtId="0" fontId="11" fillId="0" borderId="0" xfId="0" applyFont="1" applyBorder="1" applyAlignment="1">
      <alignment/>
    </xf>
    <xf numFmtId="0" fontId="11" fillId="0" borderId="0" xfId="0" applyFont="1" applyAlignment="1">
      <alignment/>
    </xf>
    <xf numFmtId="0" fontId="9" fillId="0" borderId="0" xfId="0" applyFont="1" applyBorder="1" applyAlignment="1">
      <alignment/>
    </xf>
    <xf numFmtId="0" fontId="9" fillId="0" borderId="0" xfId="0" applyFont="1" applyAlignment="1">
      <alignment/>
    </xf>
    <xf numFmtId="0" fontId="12"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10" fillId="0" borderId="0" xfId="0" applyFont="1" applyBorder="1" applyAlignment="1">
      <alignment/>
    </xf>
    <xf numFmtId="0" fontId="10" fillId="0" borderId="0" xfId="0" applyFont="1" applyAlignment="1">
      <alignment/>
    </xf>
    <xf numFmtId="0" fontId="6" fillId="0" borderId="0" xfId="0" applyFont="1" applyAlignment="1">
      <alignment horizontal="left"/>
    </xf>
    <xf numFmtId="2" fontId="6" fillId="0" borderId="0" xfId="0" applyNumberFormat="1" applyFont="1" applyAlignment="1">
      <alignment horizontal="left"/>
    </xf>
    <xf numFmtId="0" fontId="4" fillId="0" borderId="0" xfId="0" applyFont="1" applyAlignment="1">
      <alignment/>
    </xf>
    <xf numFmtId="2" fontId="4" fillId="0" borderId="0" xfId="0" applyNumberFormat="1" applyFont="1" applyAlignment="1">
      <alignment horizontal="left" indent="15"/>
    </xf>
    <xf numFmtId="180" fontId="6" fillId="0" borderId="0" xfId="0" applyNumberFormat="1" applyFont="1" applyAlignment="1">
      <alignment/>
    </xf>
    <xf numFmtId="0" fontId="3" fillId="0" borderId="0" xfId="0" applyFont="1" applyAlignment="1">
      <alignment/>
    </xf>
    <xf numFmtId="0" fontId="4" fillId="0" borderId="0" xfId="0" applyFont="1" applyAlignment="1">
      <alignment horizontal="right"/>
    </xf>
    <xf numFmtId="2" fontId="6" fillId="0" borderId="0" xfId="0" applyNumberFormat="1" applyFont="1" applyAlignment="1">
      <alignment/>
    </xf>
    <xf numFmtId="0" fontId="4" fillId="0" borderId="0" xfId="0" applyFont="1" applyAlignment="1">
      <alignment horizontal="left" indent="15"/>
    </xf>
    <xf numFmtId="0" fontId="6" fillId="0" borderId="0" xfId="0" applyFont="1" applyAlignment="1">
      <alignment/>
    </xf>
    <xf numFmtId="0" fontId="4" fillId="0" borderId="0" xfId="0" applyFont="1" applyAlignment="1">
      <alignment wrapText="1"/>
    </xf>
    <xf numFmtId="0" fontId="16" fillId="0" borderId="0" xfId="0" applyFont="1" applyAlignment="1">
      <alignment horizontal="right"/>
    </xf>
    <xf numFmtId="0" fontId="15" fillId="0" borderId="0" xfId="0" applyFont="1" applyAlignment="1">
      <alignment/>
    </xf>
    <xf numFmtId="0" fontId="15" fillId="0" borderId="0" xfId="0" applyFont="1" applyBorder="1" applyAlignment="1">
      <alignment/>
    </xf>
    <xf numFmtId="0" fontId="4" fillId="0" borderId="0" xfId="0" applyFont="1" applyBorder="1" applyAlignment="1">
      <alignment/>
    </xf>
    <xf numFmtId="0" fontId="4" fillId="0" borderId="0" xfId="0" applyFont="1" applyBorder="1" applyAlignment="1">
      <alignment wrapText="1"/>
    </xf>
    <xf numFmtId="0" fontId="16" fillId="0" borderId="0" xfId="0" applyFont="1" applyBorder="1" applyAlignment="1">
      <alignment horizontal="right"/>
    </xf>
    <xf numFmtId="0" fontId="3" fillId="0" borderId="0" xfId="0" applyFont="1" applyBorder="1" applyAlignment="1">
      <alignment/>
    </xf>
    <xf numFmtId="0" fontId="1" fillId="0" borderId="10" xfId="0" applyFont="1" applyBorder="1" applyAlignment="1">
      <alignment horizontal="center"/>
    </xf>
    <xf numFmtId="0" fontId="19" fillId="0" borderId="0" xfId="0" applyFont="1" applyBorder="1" applyAlignment="1">
      <alignment/>
    </xf>
    <xf numFmtId="0" fontId="19" fillId="0" borderId="0" xfId="0" applyFont="1" applyAlignment="1">
      <alignment/>
    </xf>
    <xf numFmtId="189" fontId="4" fillId="0" borderId="0" xfId="0" applyNumberFormat="1" applyFont="1" applyAlignment="1">
      <alignment horizontal="right"/>
    </xf>
    <xf numFmtId="0" fontId="17" fillId="0" borderId="0" xfId="0" applyFont="1" applyBorder="1" applyAlignment="1">
      <alignment/>
    </xf>
    <xf numFmtId="0" fontId="17" fillId="0" borderId="0" xfId="0" applyFont="1" applyAlignment="1">
      <alignment/>
    </xf>
    <xf numFmtId="0" fontId="11" fillId="0" borderId="0" xfId="0" applyFont="1" applyAlignment="1">
      <alignment horizontal="right"/>
    </xf>
    <xf numFmtId="189" fontId="11" fillId="0" borderId="0" xfId="0" applyNumberFormat="1" applyFont="1" applyAlignment="1">
      <alignment/>
    </xf>
    <xf numFmtId="189" fontId="3" fillId="0" borderId="0" xfId="0" applyNumberFormat="1" applyFont="1" applyAlignment="1">
      <alignment/>
    </xf>
    <xf numFmtId="49" fontId="19" fillId="33" borderId="10" xfId="0" applyNumberFormat="1" applyFont="1" applyFill="1" applyBorder="1" applyAlignment="1">
      <alignment wrapText="1"/>
    </xf>
    <xf numFmtId="0" fontId="20" fillId="34" borderId="10" xfId="0" applyFont="1" applyFill="1" applyBorder="1" applyAlignment="1">
      <alignment horizontal="center"/>
    </xf>
    <xf numFmtId="0" fontId="18" fillId="34" borderId="10" xfId="0" applyFont="1" applyFill="1" applyBorder="1" applyAlignment="1">
      <alignment horizontal="left" wrapText="1"/>
    </xf>
    <xf numFmtId="2" fontId="16"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horizontal="center"/>
    </xf>
    <xf numFmtId="49" fontId="20" fillId="34" borderId="10" xfId="0" applyNumberFormat="1" applyFont="1" applyFill="1" applyBorder="1" applyAlignment="1">
      <alignment horizontal="center"/>
    </xf>
    <xf numFmtId="49" fontId="11" fillId="0" borderId="0" xfId="0" applyNumberFormat="1" applyFont="1" applyAlignment="1">
      <alignment/>
    </xf>
    <xf numFmtId="49" fontId="1" fillId="0" borderId="0" xfId="0" applyNumberFormat="1" applyFont="1" applyAlignment="1">
      <alignment horizontal="right"/>
    </xf>
    <xf numFmtId="49" fontId="4" fillId="0" borderId="0" xfId="0" applyNumberFormat="1" applyFont="1" applyAlignment="1">
      <alignment/>
    </xf>
    <xf numFmtId="49" fontId="18" fillId="34" borderId="10" xfId="0" applyNumberFormat="1" applyFont="1" applyFill="1" applyBorder="1" applyAlignment="1">
      <alignment horizontal="left" wrapText="1"/>
    </xf>
    <xf numFmtId="2" fontId="1" fillId="0" borderId="0" xfId="0" applyNumberFormat="1" applyFont="1" applyBorder="1" applyAlignment="1">
      <alignment/>
    </xf>
    <xf numFmtId="2" fontId="19" fillId="0" borderId="0" xfId="0" applyNumberFormat="1" applyFont="1" applyBorder="1" applyAlignment="1">
      <alignment/>
    </xf>
    <xf numFmtId="2" fontId="11" fillId="0" borderId="0" xfId="0" applyNumberFormat="1" applyFont="1" applyBorder="1" applyAlignment="1">
      <alignment/>
    </xf>
    <xf numFmtId="189" fontId="1" fillId="0" borderId="0" xfId="0" applyNumberFormat="1" applyFont="1" applyBorder="1" applyAlignment="1">
      <alignment/>
    </xf>
    <xf numFmtId="189" fontId="19" fillId="0" borderId="0" xfId="0" applyNumberFormat="1" applyFont="1" applyBorder="1" applyAlignment="1">
      <alignment/>
    </xf>
    <xf numFmtId="189" fontId="11" fillId="0" borderId="0" xfId="0" applyNumberFormat="1" applyFont="1" applyBorder="1" applyAlignment="1">
      <alignment/>
    </xf>
    <xf numFmtId="49" fontId="11" fillId="0" borderId="0" xfId="0" applyNumberFormat="1" applyFont="1" applyBorder="1" applyAlignment="1">
      <alignment/>
    </xf>
    <xf numFmtId="189" fontId="1" fillId="0" borderId="10" xfId="0" applyNumberFormat="1" applyFont="1" applyFill="1" applyBorder="1" applyAlignment="1">
      <alignment/>
    </xf>
    <xf numFmtId="2" fontId="1" fillId="0" borderId="10" xfId="0" applyNumberFormat="1" applyFont="1" applyFill="1" applyBorder="1" applyAlignment="1">
      <alignment/>
    </xf>
    <xf numFmtId="49" fontId="1" fillId="0" borderId="10" xfId="0" applyNumberFormat="1" applyFont="1" applyFill="1" applyBorder="1" applyAlignment="1">
      <alignment wrapText="1"/>
    </xf>
    <xf numFmtId="0" fontId="21" fillId="0" borderId="10" xfId="0" applyFont="1" applyFill="1" applyBorder="1" applyAlignment="1">
      <alignment horizontal="left" wrapText="1"/>
    </xf>
    <xf numFmtId="49" fontId="21" fillId="0" borderId="10" xfId="0" applyNumberFormat="1" applyFont="1" applyFill="1" applyBorder="1" applyAlignment="1">
      <alignment horizontal="left" wrapText="1"/>
    </xf>
    <xf numFmtId="0" fontId="22" fillId="0" borderId="10" xfId="0" applyFont="1" applyFill="1" applyBorder="1" applyAlignment="1">
      <alignment horizontal="left" wrapText="1"/>
    </xf>
    <xf numFmtId="49" fontId="22" fillId="0" borderId="10" xfId="0" applyNumberFormat="1" applyFont="1" applyFill="1" applyBorder="1" applyAlignment="1">
      <alignment horizontal="left" wrapText="1"/>
    </xf>
    <xf numFmtId="0" fontId="21" fillId="0" borderId="10" xfId="0" applyFont="1" applyFill="1" applyBorder="1" applyAlignment="1">
      <alignment wrapText="1"/>
    </xf>
    <xf numFmtId="49" fontId="21" fillId="0" borderId="10" xfId="0" applyNumberFormat="1" applyFont="1" applyFill="1" applyBorder="1" applyAlignment="1">
      <alignment wrapText="1"/>
    </xf>
    <xf numFmtId="49" fontId="2" fillId="0" borderId="10" xfId="0" applyNumberFormat="1" applyFont="1" applyFill="1" applyBorder="1" applyAlignment="1">
      <alignment horizontal="right"/>
    </xf>
    <xf numFmtId="0" fontId="2" fillId="0" borderId="10" xfId="0" applyFont="1" applyFill="1" applyBorder="1" applyAlignment="1">
      <alignment horizontal="right"/>
    </xf>
    <xf numFmtId="2" fontId="2" fillId="0" borderId="10" xfId="0" applyNumberFormat="1" applyFont="1" applyFill="1" applyBorder="1" applyAlignment="1">
      <alignment/>
    </xf>
    <xf numFmtId="0" fontId="22" fillId="0" borderId="10" xfId="0" applyFont="1" applyFill="1" applyBorder="1" applyAlignment="1">
      <alignment wrapText="1"/>
    </xf>
    <xf numFmtId="49" fontId="22" fillId="0" borderId="10" xfId="0" applyNumberFormat="1" applyFont="1" applyFill="1" applyBorder="1" applyAlignment="1">
      <alignment wrapText="1"/>
    </xf>
    <xf numFmtId="0" fontId="22" fillId="0" borderId="10" xfId="0" applyFont="1" applyFill="1" applyBorder="1" applyAlignment="1">
      <alignment horizontal="right" wrapText="1"/>
    </xf>
    <xf numFmtId="49" fontId="22" fillId="0" borderId="10" xfId="0" applyNumberFormat="1" applyFont="1" applyFill="1" applyBorder="1" applyAlignment="1">
      <alignment horizontal="right" wrapText="1"/>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23" fillId="0" borderId="10" xfId="0" applyNumberFormat="1" applyFont="1" applyFill="1" applyBorder="1" applyAlignment="1">
      <alignment wrapText="1"/>
    </xf>
    <xf numFmtId="49" fontId="23" fillId="0" borderId="10" xfId="0" applyNumberFormat="1" applyFont="1" applyFill="1" applyBorder="1" applyAlignment="1">
      <alignment horizontal="left" wrapText="1"/>
    </xf>
    <xf numFmtId="0" fontId="1" fillId="0" borderId="10" xfId="0" applyFont="1" applyFill="1" applyBorder="1" applyAlignment="1">
      <alignment vertical="top" wrapText="1"/>
    </xf>
    <xf numFmtId="49" fontId="1" fillId="0" borderId="10" xfId="0" applyNumberFormat="1" applyFont="1" applyFill="1" applyBorder="1" applyAlignment="1">
      <alignment/>
    </xf>
    <xf numFmtId="49" fontId="22" fillId="0" borderId="10" xfId="0" applyNumberFormat="1" applyFont="1" applyFill="1" applyBorder="1" applyAlignment="1">
      <alignment horizontal="right"/>
    </xf>
    <xf numFmtId="0" fontId="22" fillId="0" borderId="10" xfId="0" applyFont="1" applyFill="1" applyBorder="1" applyAlignment="1">
      <alignment horizontal="right"/>
    </xf>
    <xf numFmtId="49" fontId="21" fillId="0" borderId="10" xfId="0" applyNumberFormat="1" applyFont="1" applyFill="1" applyBorder="1" applyAlignment="1">
      <alignment horizontal="right" wrapText="1"/>
    </xf>
    <xf numFmtId="0" fontId="21" fillId="0" borderId="10" xfId="0" applyFont="1" applyFill="1" applyBorder="1" applyAlignment="1">
      <alignment horizontal="right" wrapText="1"/>
    </xf>
    <xf numFmtId="189" fontId="2" fillId="0" borderId="10" xfId="0" applyNumberFormat="1" applyFont="1" applyFill="1" applyBorder="1" applyAlignment="1">
      <alignment/>
    </xf>
    <xf numFmtId="0" fontId="22" fillId="0" borderId="10" xfId="0" applyFont="1" applyFill="1" applyBorder="1" applyAlignment="1">
      <alignment horizontal="left" vertical="top" wrapText="1"/>
    </xf>
    <xf numFmtId="49" fontId="23" fillId="0" borderId="10" xfId="0" applyNumberFormat="1" applyFont="1" applyFill="1" applyBorder="1" applyAlignment="1">
      <alignment horizontal="right" wrapText="1"/>
    </xf>
    <xf numFmtId="0" fontId="1" fillId="0" borderId="10" xfId="0" applyFont="1" applyFill="1" applyBorder="1" applyAlignment="1">
      <alignment wrapText="1"/>
    </xf>
    <xf numFmtId="49" fontId="67" fillId="0" borderId="10" xfId="0" applyNumberFormat="1" applyFont="1" applyFill="1" applyBorder="1" applyAlignment="1">
      <alignment/>
    </xf>
    <xf numFmtId="49" fontId="1" fillId="0" borderId="10" xfId="0" applyNumberFormat="1" applyFont="1" applyFill="1" applyBorder="1" applyAlignment="1">
      <alignment horizontal="right" wrapText="1"/>
    </xf>
    <xf numFmtId="0" fontId="1" fillId="0" borderId="10" xfId="0" applyFont="1" applyFill="1" applyBorder="1" applyAlignment="1">
      <alignment horizontal="right" wrapText="1"/>
    </xf>
    <xf numFmtId="0" fontId="2" fillId="0" borderId="10" xfId="0" applyFont="1" applyFill="1" applyBorder="1" applyAlignment="1">
      <alignment wrapText="1"/>
    </xf>
    <xf numFmtId="0" fontId="2" fillId="0" borderId="10" xfId="0" applyFont="1" applyFill="1" applyBorder="1" applyAlignment="1">
      <alignment horizontal="right" wrapText="1"/>
    </xf>
    <xf numFmtId="49" fontId="2" fillId="0" borderId="10" xfId="0" applyNumberFormat="1" applyFont="1" applyFill="1" applyBorder="1" applyAlignment="1">
      <alignment horizontal="right" wrapText="1"/>
    </xf>
    <xf numFmtId="49" fontId="1" fillId="0" borderId="10" xfId="53" applyNumberFormat="1" applyFont="1" applyFill="1" applyBorder="1" applyAlignment="1">
      <alignment horizontal="left" vertical="center" wrapText="1"/>
      <protection/>
    </xf>
    <xf numFmtId="49" fontId="1" fillId="0" borderId="10" xfId="53" applyNumberFormat="1" applyFont="1" applyFill="1" applyBorder="1" applyAlignment="1">
      <alignment horizontal="center" vertical="center" wrapText="1"/>
      <protection/>
    </xf>
    <xf numFmtId="49" fontId="1" fillId="0" borderId="10" xfId="53" applyNumberFormat="1" applyFont="1" applyFill="1" applyBorder="1" applyAlignment="1">
      <alignment horizontal="right" wrapText="1"/>
      <protection/>
    </xf>
    <xf numFmtId="189" fontId="1" fillId="0" borderId="10" xfId="0" applyNumberFormat="1" applyFont="1" applyFill="1" applyBorder="1" applyAlignment="1">
      <alignment horizontal="right" wrapText="1"/>
    </xf>
    <xf numFmtId="189" fontId="1" fillId="0" borderId="10" xfId="0" applyNumberFormat="1" applyFont="1" applyFill="1" applyBorder="1" applyAlignment="1">
      <alignment horizontal="right"/>
    </xf>
    <xf numFmtId="2" fontId="1" fillId="0" borderId="10" xfId="0" applyNumberFormat="1" applyFont="1" applyFill="1" applyBorder="1" applyAlignment="1">
      <alignment horizontal="right"/>
    </xf>
    <xf numFmtId="49" fontId="2" fillId="0" borderId="10" xfId="0" applyNumberFormat="1"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1" fillId="0" borderId="0" xfId="0" applyFont="1" applyFill="1" applyAlignment="1">
      <alignment horizontal="right"/>
    </xf>
    <xf numFmtId="49" fontId="1" fillId="0" borderId="0" xfId="0" applyNumberFormat="1" applyFont="1" applyFill="1" applyAlignment="1">
      <alignment/>
    </xf>
    <xf numFmtId="189" fontId="1" fillId="0" borderId="0" xfId="0" applyNumberFormat="1" applyFont="1" applyFill="1" applyAlignment="1">
      <alignment/>
    </xf>
    <xf numFmtId="189" fontId="1" fillId="0" borderId="0" xfId="0" applyNumberFormat="1" applyFont="1" applyFill="1" applyBorder="1" applyAlignment="1">
      <alignment/>
    </xf>
    <xf numFmtId="2" fontId="1" fillId="0" borderId="0" xfId="0" applyNumberFormat="1" applyFont="1" applyFill="1" applyBorder="1" applyAlignment="1">
      <alignment/>
    </xf>
    <xf numFmtId="2" fontId="2" fillId="0" borderId="10" xfId="0" applyNumberFormat="1" applyFont="1" applyBorder="1" applyAlignment="1">
      <alignment/>
    </xf>
    <xf numFmtId="0" fontId="68" fillId="0" borderId="0" xfId="0" applyFont="1" applyFill="1" applyAlignment="1">
      <alignment/>
    </xf>
    <xf numFmtId="0" fontId="69" fillId="0" borderId="0" xfId="0" applyFont="1" applyFill="1" applyAlignment="1">
      <alignment/>
    </xf>
    <xf numFmtId="2" fontId="0" fillId="0" borderId="10" xfId="0" applyNumberFormat="1" applyFont="1" applyBorder="1" applyAlignment="1">
      <alignment/>
    </xf>
    <xf numFmtId="0" fontId="1"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left" vertical="center" wrapText="1"/>
      <protection/>
    </xf>
    <xf numFmtId="49" fontId="1" fillId="0" borderId="10" xfId="0" applyNumberFormat="1" applyFont="1" applyBorder="1" applyAlignment="1" applyProtection="1">
      <alignment horizontal="left" vertical="center" wrapText="1"/>
      <protection/>
    </xf>
    <xf numFmtId="2" fontId="1" fillId="0" borderId="10" xfId="0" applyNumberFormat="1" applyFont="1" applyBorder="1" applyAlignment="1">
      <alignment wrapText="1"/>
    </xf>
    <xf numFmtId="2"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0" xfId="0" applyFont="1" applyAlignment="1">
      <alignment wrapText="1"/>
    </xf>
    <xf numFmtId="49" fontId="2" fillId="0" borderId="10" xfId="0" applyNumberFormat="1" applyFont="1" applyBorder="1" applyAlignment="1" applyProtection="1">
      <alignment horizontal="left" vertical="center"/>
      <protection/>
    </xf>
    <xf numFmtId="49" fontId="1" fillId="0" borderId="10" xfId="0" applyNumberFormat="1" applyFont="1" applyBorder="1" applyAlignment="1" applyProtection="1">
      <alignment horizontal="left" vertical="center"/>
      <protection/>
    </xf>
    <xf numFmtId="189" fontId="1" fillId="0" borderId="10" xfId="0" applyNumberFormat="1" applyFont="1" applyBorder="1" applyAlignment="1">
      <alignment wrapText="1"/>
    </xf>
    <xf numFmtId="2" fontId="0" fillId="0" borderId="0" xfId="0" applyNumberFormat="1" applyAlignment="1">
      <alignment/>
    </xf>
    <xf numFmtId="2" fontId="1" fillId="0" borderId="0" xfId="0" applyNumberFormat="1" applyFont="1" applyAlignment="1">
      <alignment wrapText="1"/>
    </xf>
    <xf numFmtId="189" fontId="2" fillId="0" borderId="10" xfId="0" applyNumberFormat="1" applyFont="1" applyBorder="1" applyAlignment="1" applyProtection="1">
      <alignment horizontal="left" vertical="center"/>
      <protection/>
    </xf>
    <xf numFmtId="2" fontId="1" fillId="0" borderId="10" xfId="0" applyNumberFormat="1" applyFont="1" applyBorder="1" applyAlignment="1">
      <alignment horizontal="left" vertical="center"/>
    </xf>
    <xf numFmtId="0" fontId="1" fillId="0" borderId="10" xfId="0" applyFont="1" applyBorder="1" applyAlignment="1" applyProtection="1">
      <alignment horizontal="left" vertical="center"/>
      <protection/>
    </xf>
    <xf numFmtId="189" fontId="1" fillId="0" borderId="10" xfId="0" applyNumberFormat="1" applyFont="1" applyBorder="1" applyAlignment="1" applyProtection="1">
      <alignment horizontal="left" vertical="center"/>
      <protection/>
    </xf>
    <xf numFmtId="2" fontId="2" fillId="0" borderId="10" xfId="0" applyNumberFormat="1" applyFont="1" applyBorder="1" applyAlignment="1">
      <alignment horizontal="left" vertical="center"/>
    </xf>
    <xf numFmtId="0" fontId="1" fillId="0" borderId="10" xfId="0" applyFont="1" applyBorder="1" applyAlignment="1">
      <alignment horizontal="left" vertical="center" wrapText="1"/>
    </xf>
    <xf numFmtId="189" fontId="1" fillId="0" borderId="10" xfId="0" applyNumberFormat="1" applyFont="1" applyBorder="1" applyAlignment="1">
      <alignment horizontal="left" vertical="center" wrapText="1"/>
    </xf>
    <xf numFmtId="0" fontId="21"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189" fontId="2" fillId="0" borderId="10" xfId="0" applyNumberFormat="1" applyFont="1" applyBorder="1" applyAlignment="1">
      <alignment horizontal="left" vertical="center" wrapText="1"/>
    </xf>
    <xf numFmtId="2" fontId="16" fillId="0" borderId="0" xfId="0" applyNumberFormat="1" applyFont="1" applyAlignment="1">
      <alignment horizontal="left"/>
    </xf>
    <xf numFmtId="49" fontId="16" fillId="0" borderId="0" xfId="0" applyNumberFormat="1" applyFont="1" applyAlignment="1">
      <alignment horizontal="right"/>
    </xf>
    <xf numFmtId="0" fontId="16" fillId="0" borderId="0" xfId="0" applyFont="1" applyAlignment="1">
      <alignment horizontal="left"/>
    </xf>
    <xf numFmtId="49" fontId="16" fillId="0" borderId="0" xfId="0" applyNumberFormat="1" applyFont="1" applyAlignment="1">
      <alignment/>
    </xf>
    <xf numFmtId="189" fontId="7" fillId="33" borderId="10" xfId="0" applyNumberFormat="1" applyFont="1" applyFill="1" applyBorder="1" applyAlignment="1">
      <alignment horizontal="right"/>
    </xf>
    <xf numFmtId="189" fontId="22" fillId="0" borderId="10" xfId="0" applyNumberFormat="1" applyFont="1" applyFill="1" applyBorder="1" applyAlignment="1">
      <alignment horizontal="left" wrapText="1"/>
    </xf>
    <xf numFmtId="189" fontId="2" fillId="0" borderId="10" xfId="0" applyNumberFormat="1" applyFont="1" applyFill="1" applyBorder="1" applyAlignment="1">
      <alignment horizontal="right"/>
    </xf>
    <xf numFmtId="2" fontId="1" fillId="0" borderId="10" xfId="0" applyNumberFormat="1" applyFont="1" applyFill="1" applyBorder="1" applyAlignment="1">
      <alignment horizontal="right" wrapText="1"/>
    </xf>
    <xf numFmtId="0" fontId="21" fillId="0" borderId="10" xfId="0" applyFont="1" applyFill="1" applyBorder="1" applyAlignment="1">
      <alignment horizontal="right"/>
    </xf>
    <xf numFmtId="189" fontId="2" fillId="0" borderId="10" xfId="0" applyNumberFormat="1" applyFont="1" applyFill="1" applyBorder="1" applyAlignment="1">
      <alignment horizontal="right" wrapText="1"/>
    </xf>
    <xf numFmtId="2" fontId="7" fillId="0" borderId="10" xfId="0" applyNumberFormat="1" applyFont="1" applyBorder="1" applyAlignment="1">
      <alignment horizontal="center" vertical="center" wrapText="1"/>
    </xf>
    <xf numFmtId="2" fontId="7" fillId="33" borderId="10" xfId="0" applyNumberFormat="1" applyFont="1" applyFill="1" applyBorder="1" applyAlignment="1">
      <alignment horizontal="center" vertical="center" wrapText="1"/>
    </xf>
    <xf numFmtId="2" fontId="25" fillId="34" borderId="10" xfId="0" applyNumberFormat="1" applyFont="1" applyFill="1" applyBorder="1" applyAlignment="1">
      <alignment horizontal="center" vertical="center" wrapText="1"/>
    </xf>
    <xf numFmtId="49" fontId="26" fillId="0" borderId="11" xfId="0" applyNumberFormat="1" applyFont="1" applyBorder="1" applyAlignment="1">
      <alignment horizontal="center"/>
    </xf>
    <xf numFmtId="49" fontId="26" fillId="0" borderId="12" xfId="0" applyNumberFormat="1" applyFont="1" applyBorder="1" applyAlignment="1">
      <alignment horizontal="left" wrapText="1"/>
    </xf>
    <xf numFmtId="4" fontId="26" fillId="0" borderId="13" xfId="0" applyNumberFormat="1" applyFont="1" applyBorder="1" applyAlignment="1">
      <alignment horizontal="right"/>
    </xf>
    <xf numFmtId="4" fontId="26" fillId="0" borderId="14" xfId="0" applyNumberFormat="1" applyFont="1" applyBorder="1" applyAlignment="1">
      <alignment horizontal="right"/>
    </xf>
    <xf numFmtId="49" fontId="26" fillId="0" borderId="10" xfId="0" applyNumberFormat="1" applyFont="1" applyBorder="1" applyAlignment="1">
      <alignment horizontal="center"/>
    </xf>
    <xf numFmtId="49" fontId="26" fillId="0" borderId="10" xfId="0" applyNumberFormat="1" applyFont="1" applyBorder="1" applyAlignment="1">
      <alignment horizontal="left" wrapText="1"/>
    </xf>
    <xf numFmtId="49" fontId="1" fillId="0" borderId="10" xfId="0" applyNumberFormat="1" applyFont="1" applyBorder="1" applyAlignment="1">
      <alignment horizontal="center"/>
    </xf>
    <xf numFmtId="0" fontId="1" fillId="0" borderId="13" xfId="0" applyFont="1" applyBorder="1" applyAlignment="1">
      <alignment horizontal="center"/>
    </xf>
    <xf numFmtId="4" fontId="1" fillId="0" borderId="10" xfId="0" applyNumberFormat="1" applyFont="1" applyBorder="1" applyAlignment="1">
      <alignment/>
    </xf>
    <xf numFmtId="4" fontId="28" fillId="0" borderId="10" xfId="0" applyNumberFormat="1" applyFont="1" applyBorder="1" applyAlignment="1">
      <alignment horizontal="right"/>
    </xf>
    <xf numFmtId="4" fontId="28" fillId="0" borderId="15" xfId="0" applyNumberFormat="1" applyFont="1" applyBorder="1" applyAlignment="1">
      <alignment horizontal="right"/>
    </xf>
    <xf numFmtId="4" fontId="2" fillId="0" borderId="10" xfId="0" applyNumberFormat="1" applyFont="1" applyBorder="1" applyAlignment="1">
      <alignment/>
    </xf>
    <xf numFmtId="49" fontId="2" fillId="0" borderId="10" xfId="0" applyNumberFormat="1" applyFont="1" applyBorder="1" applyAlignment="1">
      <alignment horizontal="center"/>
    </xf>
    <xf numFmtId="49" fontId="28" fillId="0" borderId="10" xfId="0" applyNumberFormat="1" applyFont="1" applyBorder="1" applyAlignment="1">
      <alignment horizontal="center"/>
    </xf>
    <xf numFmtId="49" fontId="28" fillId="0" borderId="10" xfId="0" applyNumberFormat="1" applyFont="1" applyBorder="1" applyAlignment="1">
      <alignment horizontal="left" wrapText="1"/>
    </xf>
    <xf numFmtId="4" fontId="28" fillId="0" borderId="14" xfId="0" applyNumberFormat="1" applyFont="1" applyBorder="1" applyAlignment="1">
      <alignment horizontal="right"/>
    </xf>
    <xf numFmtId="4" fontId="28" fillId="0" borderId="13" xfId="0" applyNumberFormat="1" applyFont="1" applyBorder="1" applyAlignment="1">
      <alignment horizontal="right"/>
    </xf>
    <xf numFmtId="0" fontId="2" fillId="0" borderId="10" xfId="0" applyFont="1" applyBorder="1" applyAlignment="1">
      <alignment horizontal="center"/>
    </xf>
    <xf numFmtId="49" fontId="28" fillId="0" borderId="11" xfId="0" applyNumberFormat="1" applyFont="1" applyBorder="1" applyAlignment="1">
      <alignment horizontal="center"/>
    </xf>
    <xf numFmtId="49" fontId="26" fillId="0" borderId="16" xfId="0" applyNumberFormat="1" applyFont="1" applyBorder="1" applyAlignment="1">
      <alignment horizontal="left" wrapText="1"/>
    </xf>
    <xf numFmtId="0" fontId="2" fillId="0" borderId="17" xfId="0" applyFont="1" applyBorder="1" applyAlignment="1">
      <alignment horizontal="center"/>
    </xf>
    <xf numFmtId="49" fontId="28" fillId="0" borderId="18" xfId="0" applyNumberFormat="1" applyFont="1" applyBorder="1" applyAlignment="1">
      <alignment horizontal="center"/>
    </xf>
    <xf numFmtId="49" fontId="28" fillId="0" borderId="16" xfId="0" applyNumberFormat="1" applyFont="1" applyBorder="1" applyAlignment="1">
      <alignment horizontal="left" wrapText="1"/>
    </xf>
    <xf numFmtId="191" fontId="26" fillId="0" borderId="10" xfId="0" applyNumberFormat="1" applyFont="1" applyBorder="1" applyAlignment="1">
      <alignment horizontal="left" wrapText="1"/>
    </xf>
    <xf numFmtId="4" fontId="17" fillId="0" borderId="10" xfId="0" applyNumberFormat="1" applyFont="1" applyBorder="1" applyAlignment="1">
      <alignment/>
    </xf>
    <xf numFmtId="4" fontId="4" fillId="0" borderId="10" xfId="0" applyNumberFormat="1" applyFont="1" applyBorder="1" applyAlignment="1">
      <alignment/>
    </xf>
    <xf numFmtId="0" fontId="29" fillId="0" borderId="0" xfId="0" applyFont="1" applyAlignment="1">
      <alignment/>
    </xf>
    <xf numFmtId="2" fontId="3" fillId="0" borderId="0" xfId="0" applyNumberFormat="1" applyFont="1" applyAlignment="1">
      <alignment horizontal="left"/>
    </xf>
    <xf numFmtId="49" fontId="3" fillId="0" borderId="0" xfId="0" applyNumberFormat="1" applyFont="1" applyAlignment="1">
      <alignment horizontal="right"/>
    </xf>
    <xf numFmtId="0" fontId="3" fillId="0" borderId="0" xfId="0" applyFont="1" applyAlignment="1">
      <alignment horizontal="left"/>
    </xf>
    <xf numFmtId="49" fontId="3" fillId="0" borderId="0" xfId="0" applyNumberFormat="1" applyFont="1" applyAlignment="1">
      <alignment/>
    </xf>
    <xf numFmtId="0" fontId="70" fillId="0" borderId="0" xfId="55" applyFont="1">
      <alignment/>
      <protection/>
    </xf>
    <xf numFmtId="0" fontId="3" fillId="0" borderId="0" xfId="54" applyFont="1" applyAlignment="1">
      <alignment horizontal="center"/>
      <protection/>
    </xf>
    <xf numFmtId="0" fontId="3" fillId="0" borderId="10" xfId="54" applyFont="1" applyBorder="1" applyAlignment="1">
      <alignment horizontal="center" vertical="center" wrapText="1"/>
      <protection/>
    </xf>
    <xf numFmtId="49" fontId="3" fillId="0" borderId="10" xfId="54" applyNumberFormat="1" applyFont="1" applyBorder="1" applyAlignment="1">
      <alignment horizontal="center" vertical="center" wrapText="1"/>
      <protection/>
    </xf>
    <xf numFmtId="49" fontId="15" fillId="0" borderId="10" xfId="54" applyNumberFormat="1" applyFont="1" applyBorder="1" applyAlignment="1">
      <alignment horizontal="left" vertical="center" wrapText="1"/>
      <protection/>
    </xf>
    <xf numFmtId="49" fontId="15" fillId="0" borderId="10" xfId="54" applyNumberFormat="1" applyFont="1" applyBorder="1" applyAlignment="1">
      <alignment horizontal="center" vertical="center" wrapText="1"/>
      <protection/>
    </xf>
    <xf numFmtId="190" fontId="15" fillId="0" borderId="10" xfId="54" applyNumberFormat="1" applyFont="1" applyBorder="1" applyAlignment="1">
      <alignment horizontal="right" vertical="center"/>
      <protection/>
    </xf>
    <xf numFmtId="49" fontId="3" fillId="0" borderId="10" xfId="54" applyNumberFormat="1" applyFont="1" applyBorder="1" applyAlignment="1">
      <alignment horizontal="left" vertical="center" wrapText="1"/>
      <protection/>
    </xf>
    <xf numFmtId="190" fontId="3" fillId="0" borderId="10" xfId="54" applyNumberFormat="1" applyFont="1" applyBorder="1" applyAlignment="1">
      <alignment horizontal="right" vertical="center"/>
      <protection/>
    </xf>
    <xf numFmtId="0" fontId="2" fillId="0" borderId="17" xfId="0" applyFont="1" applyBorder="1" applyAlignment="1">
      <alignment horizontal="center" vertical="center" wrapText="1"/>
    </xf>
    <xf numFmtId="0" fontId="27"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11" xfId="0" applyBorder="1" applyAlignment="1">
      <alignment/>
    </xf>
    <xf numFmtId="0" fontId="0" fillId="0" borderId="22" xfId="0" applyBorder="1" applyAlignment="1">
      <alignment/>
    </xf>
    <xf numFmtId="0" fontId="0" fillId="0" borderId="14" xfId="0" applyBorder="1" applyAlignment="1">
      <alignment/>
    </xf>
    <xf numFmtId="49" fontId="28" fillId="0" borderId="23" xfId="0" applyNumberFormat="1" applyFont="1" applyBorder="1" applyAlignment="1">
      <alignment horizontal="left"/>
    </xf>
    <xf numFmtId="0" fontId="27" fillId="0" borderId="24" xfId="0" applyFont="1" applyBorder="1" applyAlignment="1">
      <alignment horizontal="left"/>
    </xf>
    <xf numFmtId="0" fontId="27" fillId="0" borderId="25" xfId="0" applyFont="1" applyBorder="1" applyAlignment="1">
      <alignment horizontal="left"/>
    </xf>
    <xf numFmtId="0" fontId="15" fillId="0" borderId="0" xfId="0" applyFont="1" applyAlignment="1">
      <alignment horizontal="center" wrapText="1"/>
    </xf>
    <xf numFmtId="0" fontId="15" fillId="0" borderId="0" xfId="0" applyFont="1" applyAlignment="1">
      <alignment horizontal="center"/>
    </xf>
    <xf numFmtId="0" fontId="2" fillId="0" borderId="10" xfId="0" applyFont="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xf>
    <xf numFmtId="0" fontId="2" fillId="0" borderId="0" xfId="0" applyFont="1" applyFill="1" applyBorder="1" applyAlignment="1">
      <alignment horizontal="center" vertical="center" wrapText="1"/>
    </xf>
    <xf numFmtId="0" fontId="15" fillId="0" borderId="0" xfId="54" applyFont="1" applyBorder="1" applyAlignment="1">
      <alignment horizontal="center" vertical="center" wrapText="1"/>
      <protection/>
    </xf>
    <xf numFmtId="2" fontId="3" fillId="0" borderId="0" xfId="0" applyNumberFormat="1" applyFont="1" applyAlignment="1">
      <alignment horizontal="lef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44"/>
  <sheetViews>
    <sheetView view="pageBreakPreview" zoomScaleSheetLayoutView="100" zoomScalePageLayoutView="0" workbookViewId="0" topLeftCell="A1">
      <selection activeCell="B5" sqref="B5:E5"/>
    </sheetView>
  </sheetViews>
  <sheetFormatPr defaultColWidth="9.140625" defaultRowHeight="12.75"/>
  <cols>
    <col min="1" max="1" width="4.8515625" style="21" customWidth="1"/>
    <col min="2" max="2" width="17.7109375" style="18" customWidth="1"/>
    <col min="3" max="3" width="41.140625" style="26" customWidth="1"/>
    <col min="4" max="4" width="11.140625" style="27" customWidth="1"/>
    <col min="5" max="5" width="13.421875" style="21" customWidth="1"/>
    <col min="6" max="6" width="9.57421875" style="21" customWidth="1"/>
    <col min="7" max="16384" width="9.140625" style="21" customWidth="1"/>
  </cols>
  <sheetData>
    <row r="1" spans="3:4" ht="12.75" customHeight="1">
      <c r="C1" s="19" t="s">
        <v>19</v>
      </c>
      <c r="D1" s="20"/>
    </row>
    <row r="2" spans="2:4" ht="11.25" customHeight="1">
      <c r="B2" s="22"/>
      <c r="C2" s="19" t="s">
        <v>9</v>
      </c>
      <c r="D2" s="23"/>
    </row>
    <row r="3" spans="2:4" ht="15.75">
      <c r="B3" s="22"/>
      <c r="C3" s="24" t="s">
        <v>10</v>
      </c>
      <c r="D3" s="25"/>
    </row>
    <row r="4" spans="3:4" ht="15.75">
      <c r="C4" s="46" t="s">
        <v>368</v>
      </c>
      <c r="D4" s="21"/>
    </row>
    <row r="5" spans="2:5" s="28" customFormat="1" ht="40.5" customHeight="1">
      <c r="B5" s="204" t="s">
        <v>367</v>
      </c>
      <c r="C5" s="204"/>
      <c r="D5" s="204"/>
      <c r="E5" s="204"/>
    </row>
    <row r="6" spans="2:5" s="28" customFormat="1" ht="14.25" customHeight="1">
      <c r="B6" s="204" t="s">
        <v>89</v>
      </c>
      <c r="C6" s="204"/>
      <c r="D6" s="204"/>
      <c r="E6" s="204"/>
    </row>
    <row r="7" spans="2:5" s="28" customFormat="1" ht="12.75" customHeight="1">
      <c r="B7" s="205" t="s">
        <v>21</v>
      </c>
      <c r="C7" s="205"/>
      <c r="D7" s="205"/>
      <c r="E7" s="205"/>
    </row>
    <row r="8" ht="15" customHeight="1"/>
    <row r="9" spans="1:6" ht="44.25" customHeight="1">
      <c r="A9" s="195" t="s">
        <v>20</v>
      </c>
      <c r="B9" s="196"/>
      <c r="C9" s="197"/>
      <c r="D9" s="206" t="s">
        <v>263</v>
      </c>
      <c r="E9" s="193" t="s">
        <v>264</v>
      </c>
      <c r="F9" s="193" t="s">
        <v>265</v>
      </c>
    </row>
    <row r="10" spans="1:6" s="28" customFormat="1" ht="15.75" hidden="1">
      <c r="A10" s="198"/>
      <c r="B10" s="199"/>
      <c r="C10" s="200"/>
      <c r="D10" s="206"/>
      <c r="E10" s="194"/>
      <c r="F10" s="194"/>
    </row>
    <row r="11" spans="1:6" ht="18" customHeight="1">
      <c r="A11" s="201" t="s">
        <v>174</v>
      </c>
      <c r="B11" s="202"/>
      <c r="C11" s="203"/>
      <c r="D11" s="162">
        <v>15926.3</v>
      </c>
      <c r="E11" s="163">
        <v>16061.53</v>
      </c>
      <c r="F11" s="164">
        <f>E11/D11*100</f>
        <v>100.84909866070588</v>
      </c>
    </row>
    <row r="12" spans="1:6" ht="14.25" customHeight="1">
      <c r="A12" s="165" t="s">
        <v>17</v>
      </c>
      <c r="B12" s="166" t="s">
        <v>266</v>
      </c>
      <c r="C12" s="167" t="s">
        <v>175</v>
      </c>
      <c r="D12" s="168">
        <v>10451</v>
      </c>
      <c r="E12" s="169">
        <v>10925.46</v>
      </c>
      <c r="F12" s="164">
        <f aca="true" t="shared" si="0" ref="F12:F73">E12/D12*100</f>
        <v>104.53985264567982</v>
      </c>
    </row>
    <row r="13" spans="1:6" ht="17.25" customHeight="1">
      <c r="A13" s="170">
        <v>182</v>
      </c>
      <c r="B13" s="166" t="s">
        <v>267</v>
      </c>
      <c r="C13" s="167" t="s">
        <v>176</v>
      </c>
      <c r="D13" s="168">
        <v>700</v>
      </c>
      <c r="E13" s="169">
        <v>835.329</v>
      </c>
      <c r="F13" s="164">
        <f t="shared" si="0"/>
        <v>119.33271428571427</v>
      </c>
    </row>
    <row r="14" spans="1:6" ht="15" customHeight="1">
      <c r="A14" s="160">
        <v>182</v>
      </c>
      <c r="B14" s="153" t="s">
        <v>268</v>
      </c>
      <c r="C14" s="154" t="s">
        <v>177</v>
      </c>
      <c r="D14" s="155">
        <v>700</v>
      </c>
      <c r="E14" s="155">
        <v>835.329</v>
      </c>
      <c r="F14" s="161">
        <f t="shared" si="0"/>
        <v>119.33271428571427</v>
      </c>
    </row>
    <row r="15" spans="1:6" ht="47.25" customHeight="1">
      <c r="A15" s="34">
        <v>182</v>
      </c>
      <c r="B15" s="153" t="s">
        <v>269</v>
      </c>
      <c r="C15" s="154" t="s">
        <v>178</v>
      </c>
      <c r="D15" s="155">
        <v>700</v>
      </c>
      <c r="E15" s="155">
        <v>841.34</v>
      </c>
      <c r="F15" s="161">
        <f t="shared" si="0"/>
        <v>120.19142857142857</v>
      </c>
    </row>
    <row r="16" spans="1:6" s="29" customFormat="1" ht="57">
      <c r="A16" s="34">
        <v>182</v>
      </c>
      <c r="B16" s="153" t="s">
        <v>270</v>
      </c>
      <c r="C16" s="154" t="s">
        <v>179</v>
      </c>
      <c r="D16" s="155">
        <v>700</v>
      </c>
      <c r="E16" s="155">
        <v>841.341</v>
      </c>
      <c r="F16" s="161">
        <f t="shared" si="0"/>
        <v>120.19157142857142</v>
      </c>
    </row>
    <row r="17" spans="1:6" ht="34.5">
      <c r="A17" s="34">
        <v>182</v>
      </c>
      <c r="B17" s="153" t="s">
        <v>271</v>
      </c>
      <c r="C17" s="154" t="s">
        <v>181</v>
      </c>
      <c r="D17" s="155" t="s">
        <v>180</v>
      </c>
      <c r="E17" s="155">
        <v>-6.0125</v>
      </c>
      <c r="F17" s="161"/>
    </row>
    <row r="18" spans="1:6" ht="45.75">
      <c r="A18" s="34">
        <v>182</v>
      </c>
      <c r="B18" s="153" t="s">
        <v>272</v>
      </c>
      <c r="C18" s="154" t="s">
        <v>182</v>
      </c>
      <c r="D18" s="155" t="s">
        <v>180</v>
      </c>
      <c r="E18" s="155">
        <v>-6.5</v>
      </c>
      <c r="F18" s="161"/>
    </row>
    <row r="19" spans="1:6" ht="45.75">
      <c r="A19" s="34">
        <v>182</v>
      </c>
      <c r="B19" s="153" t="s">
        <v>273</v>
      </c>
      <c r="C19" s="154" t="s">
        <v>183</v>
      </c>
      <c r="D19" s="155" t="s">
        <v>180</v>
      </c>
      <c r="E19" s="155" t="s">
        <v>361</v>
      </c>
      <c r="F19" s="161"/>
    </row>
    <row r="20" spans="1:6" ht="24" customHeight="1">
      <c r="A20" s="173">
        <v>182</v>
      </c>
      <c r="B20" s="174" t="s">
        <v>274</v>
      </c>
      <c r="C20" s="175" t="s">
        <v>184</v>
      </c>
      <c r="D20" s="169">
        <v>750</v>
      </c>
      <c r="E20" s="169">
        <v>840.924</v>
      </c>
      <c r="F20" s="164">
        <f t="shared" si="0"/>
        <v>112.1232</v>
      </c>
    </row>
    <row r="21" spans="1:6" ht="34.5">
      <c r="A21" s="34">
        <v>100</v>
      </c>
      <c r="B21" s="157" t="s">
        <v>275</v>
      </c>
      <c r="C21" s="158" t="s">
        <v>185</v>
      </c>
      <c r="D21" s="156">
        <v>750</v>
      </c>
      <c r="E21" s="155">
        <v>840.924</v>
      </c>
      <c r="F21" s="161">
        <f t="shared" si="0"/>
        <v>112.1232</v>
      </c>
    </row>
    <row r="22" spans="1:6" ht="68.25">
      <c r="A22" s="34">
        <v>100</v>
      </c>
      <c r="B22" s="157" t="s">
        <v>276</v>
      </c>
      <c r="C22" s="158" t="s">
        <v>186</v>
      </c>
      <c r="D22" s="156">
        <v>400</v>
      </c>
      <c r="E22" s="155">
        <v>293.14</v>
      </c>
      <c r="F22" s="161">
        <f t="shared" si="0"/>
        <v>73.285</v>
      </c>
    </row>
    <row r="23" spans="1:6" ht="79.5">
      <c r="A23" s="34">
        <v>100</v>
      </c>
      <c r="B23" s="157" t="s">
        <v>277</v>
      </c>
      <c r="C23" s="176" t="s">
        <v>187</v>
      </c>
      <c r="D23" s="156">
        <v>10</v>
      </c>
      <c r="E23" s="155">
        <v>7.941</v>
      </c>
      <c r="F23" s="161">
        <f t="shared" si="0"/>
        <v>79.41</v>
      </c>
    </row>
    <row r="24" spans="1:6" ht="68.25">
      <c r="A24" s="34">
        <v>100</v>
      </c>
      <c r="B24" s="157" t="s">
        <v>278</v>
      </c>
      <c r="C24" s="158" t="s">
        <v>188</v>
      </c>
      <c r="D24" s="156">
        <v>340</v>
      </c>
      <c r="E24" s="155">
        <v>577.539</v>
      </c>
      <c r="F24" s="161">
        <f t="shared" si="0"/>
        <v>169.8644117647059</v>
      </c>
    </row>
    <row r="25" spans="1:6" ht="68.25">
      <c r="A25" s="34">
        <v>100</v>
      </c>
      <c r="B25" s="157" t="s">
        <v>279</v>
      </c>
      <c r="C25" s="158" t="s">
        <v>189</v>
      </c>
      <c r="D25" s="156" t="s">
        <v>180</v>
      </c>
      <c r="E25" s="155">
        <v>-37.70498</v>
      </c>
      <c r="F25" s="161"/>
    </row>
    <row r="26" spans="1:6" ht="15.75">
      <c r="A26" s="170">
        <v>182</v>
      </c>
      <c r="B26" s="166" t="s">
        <v>280</v>
      </c>
      <c r="C26" s="167" t="s">
        <v>190</v>
      </c>
      <c r="D26" s="168" t="s">
        <v>180</v>
      </c>
      <c r="E26" s="169" t="s">
        <v>362</v>
      </c>
      <c r="F26" s="161"/>
    </row>
    <row r="27" spans="1:6" ht="15.75">
      <c r="A27" s="34">
        <v>182</v>
      </c>
      <c r="B27" s="157" t="s">
        <v>281</v>
      </c>
      <c r="C27" s="158" t="s">
        <v>191</v>
      </c>
      <c r="D27" s="156" t="s">
        <v>180</v>
      </c>
      <c r="E27" s="155" t="s">
        <v>362</v>
      </c>
      <c r="F27" s="161"/>
    </row>
    <row r="28" spans="1:6" ht="15.75">
      <c r="A28" s="34">
        <v>182</v>
      </c>
      <c r="B28" s="157" t="s">
        <v>282</v>
      </c>
      <c r="C28" s="158" t="s">
        <v>191</v>
      </c>
      <c r="D28" s="156" t="s">
        <v>180</v>
      </c>
      <c r="E28" s="155" t="s">
        <v>362</v>
      </c>
      <c r="F28" s="161"/>
    </row>
    <row r="29" spans="1:6" ht="15.75">
      <c r="A29" s="34">
        <v>182</v>
      </c>
      <c r="B29" s="157" t="s">
        <v>283</v>
      </c>
      <c r="C29" s="158" t="s">
        <v>191</v>
      </c>
      <c r="D29" s="156" t="s">
        <v>180</v>
      </c>
      <c r="E29" s="155" t="s">
        <v>362</v>
      </c>
      <c r="F29" s="161"/>
    </row>
    <row r="30" spans="1:6" ht="23.25">
      <c r="A30" s="34">
        <v>182</v>
      </c>
      <c r="B30" s="157" t="s">
        <v>284</v>
      </c>
      <c r="C30" s="158" t="s">
        <v>192</v>
      </c>
      <c r="D30" s="156" t="s">
        <v>180</v>
      </c>
      <c r="E30" s="155" t="s">
        <v>362</v>
      </c>
      <c r="F30" s="161"/>
    </row>
    <row r="31" spans="1:6" ht="15.75">
      <c r="A31" s="170">
        <v>182</v>
      </c>
      <c r="B31" s="166" t="s">
        <v>285</v>
      </c>
      <c r="C31" s="167" t="s">
        <v>193</v>
      </c>
      <c r="D31" s="168">
        <v>8350</v>
      </c>
      <c r="E31" s="169">
        <v>8626.23</v>
      </c>
      <c r="F31" s="164">
        <f t="shared" si="0"/>
        <v>103.30814371257485</v>
      </c>
    </row>
    <row r="32" spans="1:6" ht="15.75">
      <c r="A32" s="34">
        <v>182</v>
      </c>
      <c r="B32" s="157" t="s">
        <v>286</v>
      </c>
      <c r="C32" s="158" t="s">
        <v>194</v>
      </c>
      <c r="D32" s="156">
        <v>500</v>
      </c>
      <c r="E32" s="155">
        <v>1069.102</v>
      </c>
      <c r="F32" s="161">
        <f t="shared" si="0"/>
        <v>213.8204</v>
      </c>
    </row>
    <row r="33" spans="1:6" ht="45.75">
      <c r="A33" s="34">
        <v>182</v>
      </c>
      <c r="B33" s="153" t="s">
        <v>287</v>
      </c>
      <c r="C33" s="158" t="s">
        <v>195</v>
      </c>
      <c r="D33" s="156">
        <v>500</v>
      </c>
      <c r="E33" s="155">
        <v>1069.1</v>
      </c>
      <c r="F33" s="161">
        <f t="shared" si="0"/>
        <v>213.82</v>
      </c>
    </row>
    <row r="34" spans="1:6" ht="45.75">
      <c r="A34" s="34">
        <v>182</v>
      </c>
      <c r="B34" s="153" t="s">
        <v>288</v>
      </c>
      <c r="C34" s="158" t="s">
        <v>196</v>
      </c>
      <c r="D34" s="156" t="s">
        <v>180</v>
      </c>
      <c r="E34" s="155">
        <v>1054.062</v>
      </c>
      <c r="F34" s="161"/>
    </row>
    <row r="35" spans="1:6" ht="57">
      <c r="A35" s="34">
        <v>182</v>
      </c>
      <c r="B35" s="153" t="s">
        <v>289</v>
      </c>
      <c r="C35" s="158" t="s">
        <v>197</v>
      </c>
      <c r="D35" s="156" t="s">
        <v>180</v>
      </c>
      <c r="E35" s="155">
        <v>15.04</v>
      </c>
      <c r="F35" s="161"/>
    </row>
    <row r="36" spans="1:6" ht="15.75">
      <c r="A36" s="34">
        <v>182</v>
      </c>
      <c r="B36" s="153" t="s">
        <v>290</v>
      </c>
      <c r="C36" s="158" t="s">
        <v>198</v>
      </c>
      <c r="D36" s="156">
        <v>450</v>
      </c>
      <c r="E36" s="155">
        <v>527.726</v>
      </c>
      <c r="F36" s="161">
        <f t="shared" si="0"/>
        <v>117.27244444444445</v>
      </c>
    </row>
    <row r="37" spans="1:6" ht="15.75">
      <c r="A37" s="34">
        <v>182</v>
      </c>
      <c r="B37" s="153" t="s">
        <v>291</v>
      </c>
      <c r="C37" s="158" t="s">
        <v>199</v>
      </c>
      <c r="D37" s="156">
        <v>50</v>
      </c>
      <c r="E37" s="155">
        <v>48.949</v>
      </c>
      <c r="F37" s="161">
        <f t="shared" si="0"/>
        <v>97.898</v>
      </c>
    </row>
    <row r="38" spans="1:6" ht="15.75">
      <c r="A38" s="34">
        <v>182</v>
      </c>
      <c r="B38" s="153" t="s">
        <v>292</v>
      </c>
      <c r="C38" s="158" t="s">
        <v>200</v>
      </c>
      <c r="D38" s="156" t="s">
        <v>180</v>
      </c>
      <c r="E38" s="155">
        <v>47.399</v>
      </c>
      <c r="F38" s="161"/>
    </row>
    <row r="39" spans="1:6" ht="23.25">
      <c r="A39" s="34">
        <v>182</v>
      </c>
      <c r="B39" s="153" t="s">
        <v>293</v>
      </c>
      <c r="C39" s="158" t="s">
        <v>201</v>
      </c>
      <c r="D39" s="156" t="s">
        <v>180</v>
      </c>
      <c r="E39" s="155">
        <v>0.05</v>
      </c>
      <c r="F39" s="161"/>
    </row>
    <row r="40" spans="1:6" ht="15.75">
      <c r="A40" s="34">
        <v>182</v>
      </c>
      <c r="B40" s="153" t="s">
        <v>294</v>
      </c>
      <c r="C40" s="158" t="s">
        <v>202</v>
      </c>
      <c r="D40" s="156" t="s">
        <v>180</v>
      </c>
      <c r="E40" s="155">
        <v>1.5</v>
      </c>
      <c r="F40" s="161"/>
    </row>
    <row r="41" spans="1:6" ht="15.75">
      <c r="A41" s="34">
        <v>182</v>
      </c>
      <c r="B41" s="153" t="s">
        <v>295</v>
      </c>
      <c r="C41" s="158" t="s">
        <v>203</v>
      </c>
      <c r="D41" s="156">
        <v>400</v>
      </c>
      <c r="E41" s="155">
        <v>478.777</v>
      </c>
      <c r="F41" s="161">
        <f t="shared" si="0"/>
        <v>119.69425</v>
      </c>
    </row>
    <row r="42" spans="1:6" ht="23.25">
      <c r="A42" s="34">
        <v>182</v>
      </c>
      <c r="B42" s="153" t="s">
        <v>296</v>
      </c>
      <c r="C42" s="158" t="s">
        <v>204</v>
      </c>
      <c r="D42" s="156" t="s">
        <v>180</v>
      </c>
      <c r="E42" s="155">
        <v>458.511</v>
      </c>
      <c r="F42" s="161"/>
    </row>
    <row r="43" spans="1:6" ht="23.25">
      <c r="A43" s="34">
        <v>182</v>
      </c>
      <c r="B43" s="153" t="s">
        <v>297</v>
      </c>
      <c r="C43" s="158" t="s">
        <v>205</v>
      </c>
      <c r="D43" s="156" t="s">
        <v>180</v>
      </c>
      <c r="E43" s="155">
        <v>20.265</v>
      </c>
      <c r="F43" s="161"/>
    </row>
    <row r="44" spans="1:6" ht="23.25">
      <c r="A44" s="34">
        <v>182</v>
      </c>
      <c r="B44" s="153" t="s">
        <v>298</v>
      </c>
      <c r="C44" s="158" t="s">
        <v>206</v>
      </c>
      <c r="D44" s="156" t="s">
        <v>180</v>
      </c>
      <c r="E44" s="155" t="s">
        <v>363</v>
      </c>
      <c r="F44" s="161"/>
    </row>
    <row r="45" spans="1:6" ht="15.75">
      <c r="A45" s="34">
        <v>182</v>
      </c>
      <c r="B45" s="153" t="s">
        <v>299</v>
      </c>
      <c r="C45" s="158" t="s">
        <v>207</v>
      </c>
      <c r="D45" s="156">
        <v>7400</v>
      </c>
      <c r="E45" s="155">
        <v>7029.4</v>
      </c>
      <c r="F45" s="161">
        <f t="shared" si="0"/>
        <v>94.99189189189188</v>
      </c>
    </row>
    <row r="46" spans="1:6" ht="15.75">
      <c r="A46" s="34">
        <v>182</v>
      </c>
      <c r="B46" s="153" t="s">
        <v>300</v>
      </c>
      <c r="C46" s="158" t="s">
        <v>208</v>
      </c>
      <c r="D46" s="156">
        <v>3900</v>
      </c>
      <c r="E46" s="155">
        <v>2368.25</v>
      </c>
      <c r="F46" s="161">
        <f t="shared" si="0"/>
        <v>60.72435897435897</v>
      </c>
    </row>
    <row r="47" spans="1:6" ht="34.5">
      <c r="A47" s="34">
        <v>182</v>
      </c>
      <c r="B47" s="153" t="s">
        <v>301</v>
      </c>
      <c r="C47" s="158" t="s">
        <v>209</v>
      </c>
      <c r="D47" s="156">
        <v>3900</v>
      </c>
      <c r="E47" s="155">
        <v>2368.25</v>
      </c>
      <c r="F47" s="161">
        <f t="shared" si="0"/>
        <v>60.72435897435897</v>
      </c>
    </row>
    <row r="48" spans="1:6" ht="57">
      <c r="A48" s="34">
        <v>182</v>
      </c>
      <c r="B48" s="153" t="s">
        <v>302</v>
      </c>
      <c r="C48" s="158" t="s">
        <v>210</v>
      </c>
      <c r="D48" s="156" t="s">
        <v>180</v>
      </c>
      <c r="E48" s="155">
        <v>2342.646</v>
      </c>
      <c r="F48" s="161"/>
    </row>
    <row r="49" spans="1:6" ht="45.75">
      <c r="A49" s="34">
        <v>182</v>
      </c>
      <c r="B49" s="153" t="s">
        <v>303</v>
      </c>
      <c r="C49" s="158" t="s">
        <v>211</v>
      </c>
      <c r="D49" s="156" t="s">
        <v>180</v>
      </c>
      <c r="E49" s="155">
        <v>2342.65</v>
      </c>
      <c r="F49" s="161"/>
    </row>
    <row r="50" spans="1:6" ht="57">
      <c r="A50" s="34">
        <v>182</v>
      </c>
      <c r="B50" s="153" t="s">
        <v>304</v>
      </c>
      <c r="C50" s="158" t="s">
        <v>212</v>
      </c>
      <c r="D50" s="156" t="s">
        <v>180</v>
      </c>
      <c r="E50" s="155">
        <v>0.1</v>
      </c>
      <c r="F50" s="161"/>
    </row>
    <row r="51" spans="1:6" ht="34.5">
      <c r="A51" s="34">
        <v>182</v>
      </c>
      <c r="B51" s="153" t="s">
        <v>305</v>
      </c>
      <c r="C51" s="158" t="s">
        <v>213</v>
      </c>
      <c r="D51" s="156" t="s">
        <v>180</v>
      </c>
      <c r="E51" s="155">
        <v>0.247</v>
      </c>
      <c r="F51" s="161"/>
    </row>
    <row r="52" spans="1:6" ht="15.75">
      <c r="A52" s="34">
        <v>182</v>
      </c>
      <c r="B52" s="153" t="s">
        <v>365</v>
      </c>
      <c r="C52" s="158" t="s">
        <v>214</v>
      </c>
      <c r="D52" s="156">
        <v>3500</v>
      </c>
      <c r="E52" s="155">
        <v>4661.15</v>
      </c>
      <c r="F52" s="161">
        <f t="shared" si="0"/>
        <v>133.1757142857143</v>
      </c>
    </row>
    <row r="53" spans="1:6" ht="34.5">
      <c r="A53" s="34">
        <v>182</v>
      </c>
      <c r="B53" s="153" t="s">
        <v>306</v>
      </c>
      <c r="C53" s="158" t="s">
        <v>215</v>
      </c>
      <c r="D53" s="156">
        <v>3500</v>
      </c>
      <c r="E53" s="155">
        <v>4661.15</v>
      </c>
      <c r="F53" s="161">
        <f t="shared" si="0"/>
        <v>133.1757142857143</v>
      </c>
    </row>
    <row r="54" spans="1:6" ht="57">
      <c r="A54" s="34">
        <v>182</v>
      </c>
      <c r="B54" s="153" t="s">
        <v>307</v>
      </c>
      <c r="C54" s="158" t="s">
        <v>216</v>
      </c>
      <c r="D54" s="156" t="s">
        <v>180</v>
      </c>
      <c r="E54" s="155">
        <v>4592.728</v>
      </c>
      <c r="F54" s="161"/>
    </row>
    <row r="55" spans="1:6" ht="45.75">
      <c r="A55" s="34">
        <v>182</v>
      </c>
      <c r="B55" s="153" t="s">
        <v>308</v>
      </c>
      <c r="C55" s="158" t="s">
        <v>217</v>
      </c>
      <c r="D55" s="156" t="s">
        <v>180</v>
      </c>
      <c r="E55" s="155" t="s">
        <v>364</v>
      </c>
      <c r="F55" s="161"/>
    </row>
    <row r="56" spans="1:6" ht="23.25">
      <c r="A56" s="34">
        <v>182</v>
      </c>
      <c r="B56" s="153" t="s">
        <v>309</v>
      </c>
      <c r="C56" s="158" t="s">
        <v>218</v>
      </c>
      <c r="D56" s="156" t="s">
        <v>180</v>
      </c>
      <c r="E56" s="155">
        <v>-0.14127</v>
      </c>
      <c r="F56" s="161"/>
    </row>
    <row r="57" spans="1:6" ht="15.75">
      <c r="A57" s="34">
        <v>182</v>
      </c>
      <c r="B57" s="153" t="s">
        <v>310</v>
      </c>
      <c r="C57" s="158" t="s">
        <v>193</v>
      </c>
      <c r="D57" s="156" t="s">
        <v>180</v>
      </c>
      <c r="E57" s="155">
        <v>-0.14127</v>
      </c>
      <c r="F57" s="161"/>
    </row>
    <row r="58" spans="1:6" ht="23.25">
      <c r="A58" s="34">
        <v>182</v>
      </c>
      <c r="B58" s="153" t="s">
        <v>311</v>
      </c>
      <c r="C58" s="158" t="s">
        <v>219</v>
      </c>
      <c r="D58" s="156" t="s">
        <v>180</v>
      </c>
      <c r="E58" s="155">
        <v>-0.14127</v>
      </c>
      <c r="F58" s="161"/>
    </row>
    <row r="59" spans="1:6" ht="34.5">
      <c r="A59" s="34">
        <v>182</v>
      </c>
      <c r="B59" s="153" t="s">
        <v>312</v>
      </c>
      <c r="C59" s="158" t="s">
        <v>220</v>
      </c>
      <c r="D59" s="156" t="s">
        <v>180</v>
      </c>
      <c r="E59" s="155">
        <v>-0.14127</v>
      </c>
      <c r="F59" s="161"/>
    </row>
    <row r="60" spans="1:6" ht="45.75">
      <c r="A60" s="34">
        <v>182</v>
      </c>
      <c r="B60" s="153" t="s">
        <v>313</v>
      </c>
      <c r="C60" s="158" t="s">
        <v>221</v>
      </c>
      <c r="D60" s="156" t="s">
        <v>180</v>
      </c>
      <c r="E60" s="155">
        <v>-141.27</v>
      </c>
      <c r="F60" s="161"/>
    </row>
    <row r="61" spans="1:6" ht="34.5">
      <c r="A61" s="165" t="s">
        <v>17</v>
      </c>
      <c r="B61" s="171" t="s">
        <v>314</v>
      </c>
      <c r="C61" s="167" t="s">
        <v>222</v>
      </c>
      <c r="D61" s="168">
        <v>51</v>
      </c>
      <c r="E61" s="169">
        <v>45.034</v>
      </c>
      <c r="F61" s="177">
        <f t="shared" si="0"/>
        <v>88.30196078431372</v>
      </c>
    </row>
    <row r="62" spans="1:6" ht="79.5">
      <c r="A62" s="159" t="s">
        <v>17</v>
      </c>
      <c r="B62" s="153" t="s">
        <v>315</v>
      </c>
      <c r="C62" s="176" t="s">
        <v>223</v>
      </c>
      <c r="D62" s="156">
        <v>1</v>
      </c>
      <c r="E62" s="155">
        <v>9.853</v>
      </c>
      <c r="F62" s="178">
        <f t="shared" si="0"/>
        <v>985.3</v>
      </c>
    </row>
    <row r="63" spans="1:6" ht="68.25">
      <c r="A63" s="159" t="s">
        <v>24</v>
      </c>
      <c r="B63" s="153" t="s">
        <v>316</v>
      </c>
      <c r="C63" s="158" t="s">
        <v>224</v>
      </c>
      <c r="D63" s="156">
        <v>1</v>
      </c>
      <c r="E63" s="155">
        <v>9.853</v>
      </c>
      <c r="F63" s="178">
        <f t="shared" si="0"/>
        <v>985.3</v>
      </c>
    </row>
    <row r="64" spans="1:6" ht="57">
      <c r="A64" s="159" t="s">
        <v>24</v>
      </c>
      <c r="B64" s="153" t="s">
        <v>317</v>
      </c>
      <c r="C64" s="158" t="s">
        <v>225</v>
      </c>
      <c r="D64" s="156">
        <v>1</v>
      </c>
      <c r="E64" s="155">
        <v>9.853</v>
      </c>
      <c r="F64" s="178">
        <f t="shared" si="0"/>
        <v>985.3</v>
      </c>
    </row>
    <row r="65" spans="1:6" ht="68.25">
      <c r="A65" s="159" t="s">
        <v>24</v>
      </c>
      <c r="B65" s="153" t="s">
        <v>318</v>
      </c>
      <c r="C65" s="158" t="s">
        <v>226</v>
      </c>
      <c r="D65" s="156">
        <v>50</v>
      </c>
      <c r="E65" s="155">
        <v>35.181</v>
      </c>
      <c r="F65" s="178">
        <f t="shared" si="0"/>
        <v>70.362</v>
      </c>
    </row>
    <row r="66" spans="1:6" ht="68.25">
      <c r="A66" s="159" t="s">
        <v>24</v>
      </c>
      <c r="B66" s="153" t="s">
        <v>319</v>
      </c>
      <c r="C66" s="158" t="s">
        <v>227</v>
      </c>
      <c r="D66" s="156">
        <v>50</v>
      </c>
      <c r="E66" s="155">
        <v>35.18</v>
      </c>
      <c r="F66" s="161">
        <f t="shared" si="0"/>
        <v>70.36</v>
      </c>
    </row>
    <row r="67" spans="1:6" ht="68.25">
      <c r="A67" s="159" t="s">
        <v>24</v>
      </c>
      <c r="B67" s="153" t="s">
        <v>320</v>
      </c>
      <c r="C67" s="154" t="s">
        <v>228</v>
      </c>
      <c r="D67" s="155">
        <v>50</v>
      </c>
      <c r="E67" s="155">
        <v>35.181</v>
      </c>
      <c r="F67" s="161">
        <f t="shared" si="0"/>
        <v>70.362</v>
      </c>
    </row>
    <row r="68" spans="1:6" ht="68.25">
      <c r="A68" s="159" t="s">
        <v>24</v>
      </c>
      <c r="B68" s="153" t="s">
        <v>321</v>
      </c>
      <c r="C68" s="172" t="s">
        <v>229</v>
      </c>
      <c r="D68" s="155" t="s">
        <v>180</v>
      </c>
      <c r="E68" s="155">
        <v>35.181</v>
      </c>
      <c r="F68" s="161"/>
    </row>
    <row r="69" spans="1:6" ht="23.25">
      <c r="A69" s="165" t="s">
        <v>24</v>
      </c>
      <c r="B69" s="171" t="s">
        <v>322</v>
      </c>
      <c r="C69" s="167" t="s">
        <v>230</v>
      </c>
      <c r="D69" s="168">
        <v>600</v>
      </c>
      <c r="E69" s="169">
        <v>567.63</v>
      </c>
      <c r="F69" s="164">
        <f t="shared" si="0"/>
        <v>94.60499999999999</v>
      </c>
    </row>
    <row r="70" spans="1:6" ht="23.25">
      <c r="A70" s="159" t="s">
        <v>24</v>
      </c>
      <c r="B70" s="153" t="s">
        <v>323</v>
      </c>
      <c r="C70" s="158" t="s">
        <v>231</v>
      </c>
      <c r="D70" s="156">
        <v>600</v>
      </c>
      <c r="E70" s="155">
        <v>536.63</v>
      </c>
      <c r="F70" s="161">
        <f t="shared" si="0"/>
        <v>89.43833333333333</v>
      </c>
    </row>
    <row r="71" spans="1:6" ht="15.75">
      <c r="A71" s="159" t="s">
        <v>24</v>
      </c>
      <c r="B71" s="153" t="s">
        <v>324</v>
      </c>
      <c r="C71" s="158" t="s">
        <v>232</v>
      </c>
      <c r="D71" s="156">
        <v>600</v>
      </c>
      <c r="E71" s="155">
        <v>536.63</v>
      </c>
      <c r="F71" s="161">
        <f t="shared" si="0"/>
        <v>89.43833333333333</v>
      </c>
    </row>
    <row r="72" spans="1:6" ht="15.75">
      <c r="A72" s="159" t="s">
        <v>24</v>
      </c>
      <c r="B72" s="153" t="s">
        <v>325</v>
      </c>
      <c r="C72" s="158" t="s">
        <v>232</v>
      </c>
      <c r="D72" s="156">
        <v>600</v>
      </c>
      <c r="E72" s="155">
        <v>536.63</v>
      </c>
      <c r="F72" s="161">
        <f t="shared" si="0"/>
        <v>89.43833333333333</v>
      </c>
    </row>
    <row r="73" spans="1:6" ht="34.5">
      <c r="A73" s="159" t="s">
        <v>24</v>
      </c>
      <c r="B73" s="153" t="s">
        <v>326</v>
      </c>
      <c r="C73" s="158" t="s">
        <v>233</v>
      </c>
      <c r="D73" s="156">
        <v>600</v>
      </c>
      <c r="E73" s="155">
        <v>536.63</v>
      </c>
      <c r="F73" s="161">
        <f t="shared" si="0"/>
        <v>89.43833333333333</v>
      </c>
    </row>
    <row r="74" spans="1:6" ht="15.75">
      <c r="A74" s="159" t="s">
        <v>24</v>
      </c>
      <c r="B74" s="153" t="s">
        <v>327</v>
      </c>
      <c r="C74" s="158" t="s">
        <v>234</v>
      </c>
      <c r="D74" s="156" t="s">
        <v>180</v>
      </c>
      <c r="E74" s="155">
        <v>31</v>
      </c>
      <c r="F74" s="161"/>
    </row>
    <row r="75" spans="1:6" ht="15.75">
      <c r="A75" s="159" t="s">
        <v>24</v>
      </c>
      <c r="B75" s="153" t="s">
        <v>328</v>
      </c>
      <c r="C75" s="158" t="s">
        <v>235</v>
      </c>
      <c r="D75" s="156" t="s">
        <v>180</v>
      </c>
      <c r="E75" s="155">
        <v>31</v>
      </c>
      <c r="F75" s="161"/>
    </row>
    <row r="76" spans="1:6" ht="23.25">
      <c r="A76" s="159" t="s">
        <v>24</v>
      </c>
      <c r="B76" s="153" t="s">
        <v>329</v>
      </c>
      <c r="C76" s="158" t="s">
        <v>236</v>
      </c>
      <c r="D76" s="156" t="s">
        <v>180</v>
      </c>
      <c r="E76" s="155">
        <v>31</v>
      </c>
      <c r="F76" s="161"/>
    </row>
    <row r="77" spans="1:6" ht="15.75">
      <c r="A77" s="159" t="s">
        <v>330</v>
      </c>
      <c r="B77" s="153" t="s">
        <v>331</v>
      </c>
      <c r="C77" s="158" t="s">
        <v>237</v>
      </c>
      <c r="D77" s="156" t="s">
        <v>180</v>
      </c>
      <c r="E77" s="155">
        <v>3</v>
      </c>
      <c r="F77" s="161"/>
    </row>
    <row r="78" spans="1:6" ht="23.25">
      <c r="A78" s="159" t="s">
        <v>330</v>
      </c>
      <c r="B78" s="153" t="s">
        <v>332</v>
      </c>
      <c r="C78" s="158" t="s">
        <v>238</v>
      </c>
      <c r="D78" s="156" t="s">
        <v>180</v>
      </c>
      <c r="E78" s="155">
        <v>3000</v>
      </c>
      <c r="F78" s="161"/>
    </row>
    <row r="79" spans="1:6" ht="34.5">
      <c r="A79" s="159" t="s">
        <v>330</v>
      </c>
      <c r="B79" s="153" t="s">
        <v>333</v>
      </c>
      <c r="C79" s="158" t="s">
        <v>239</v>
      </c>
      <c r="D79" s="156" t="s">
        <v>180</v>
      </c>
      <c r="E79" s="155">
        <v>3000</v>
      </c>
      <c r="F79" s="161"/>
    </row>
    <row r="80" spans="1:6" ht="68.25">
      <c r="A80" s="159" t="s">
        <v>330</v>
      </c>
      <c r="B80" s="153" t="s">
        <v>334</v>
      </c>
      <c r="C80" s="158" t="s">
        <v>240</v>
      </c>
      <c r="D80" s="156" t="s">
        <v>180</v>
      </c>
      <c r="E80" s="155">
        <v>3000</v>
      </c>
      <c r="F80" s="161"/>
    </row>
    <row r="81" spans="1:6" ht="15.75">
      <c r="A81" s="165" t="s">
        <v>24</v>
      </c>
      <c r="B81" s="171" t="s">
        <v>335</v>
      </c>
      <c r="C81" s="167" t="s">
        <v>241</v>
      </c>
      <c r="D81" s="168">
        <v>5475.83</v>
      </c>
      <c r="E81" s="169">
        <v>5136.068</v>
      </c>
      <c r="F81" s="164">
        <v>94</v>
      </c>
    </row>
    <row r="82" spans="1:6" ht="23.25">
      <c r="A82" s="159" t="s">
        <v>24</v>
      </c>
      <c r="B82" s="153" t="s">
        <v>336</v>
      </c>
      <c r="C82" s="158" t="s">
        <v>242</v>
      </c>
      <c r="D82" s="156">
        <v>3617.481</v>
      </c>
      <c r="E82" s="155">
        <v>3507.068</v>
      </c>
      <c r="F82" s="178">
        <f>E82/D82*100</f>
        <v>96.94779322959816</v>
      </c>
    </row>
    <row r="83" spans="1:6" ht="34.5">
      <c r="A83" s="159" t="s">
        <v>24</v>
      </c>
      <c r="B83" s="153" t="s">
        <v>337</v>
      </c>
      <c r="C83" s="158" t="s">
        <v>25</v>
      </c>
      <c r="D83" s="156">
        <v>2259.46</v>
      </c>
      <c r="E83" s="155">
        <v>2259.46</v>
      </c>
      <c r="F83" s="161">
        <f aca="true" t="shared" si="1" ref="F83:F107">E83/D83*100</f>
        <v>100</v>
      </c>
    </row>
    <row r="84" spans="1:6" ht="68.25">
      <c r="A84" s="159" t="s">
        <v>24</v>
      </c>
      <c r="B84" s="153" t="s">
        <v>338</v>
      </c>
      <c r="C84" s="176" t="s">
        <v>243</v>
      </c>
      <c r="D84" s="156">
        <v>19350.8</v>
      </c>
      <c r="E84" s="155">
        <v>1935.8</v>
      </c>
      <c r="F84" s="161">
        <f t="shared" si="1"/>
        <v>10.00372077640201</v>
      </c>
    </row>
    <row r="85" spans="1:6" ht="79.5">
      <c r="A85" s="159" t="s">
        <v>24</v>
      </c>
      <c r="B85" s="153" t="s">
        <v>339</v>
      </c>
      <c r="C85" s="176" t="s">
        <v>244</v>
      </c>
      <c r="D85" s="156">
        <v>1935.8</v>
      </c>
      <c r="E85" s="155">
        <v>1935.8</v>
      </c>
      <c r="F85" s="161">
        <f t="shared" si="1"/>
        <v>100</v>
      </c>
    </row>
    <row r="86" spans="1:6" ht="79.5">
      <c r="A86" s="159" t="s">
        <v>24</v>
      </c>
      <c r="B86" s="153" t="s">
        <v>340</v>
      </c>
      <c r="C86" s="176" t="s">
        <v>245</v>
      </c>
      <c r="D86" s="156">
        <v>1705.5</v>
      </c>
      <c r="E86" s="155">
        <v>1705.5</v>
      </c>
      <c r="F86" s="161">
        <f t="shared" si="1"/>
        <v>100</v>
      </c>
    </row>
    <row r="87" spans="1:6" ht="102">
      <c r="A87" s="159" t="s">
        <v>24</v>
      </c>
      <c r="B87" s="153" t="s">
        <v>366</v>
      </c>
      <c r="C87" s="176" t="s">
        <v>246</v>
      </c>
      <c r="D87" s="156">
        <v>230.3</v>
      </c>
      <c r="E87" s="155">
        <v>230.3</v>
      </c>
      <c r="F87" s="161">
        <f t="shared" si="1"/>
        <v>100</v>
      </c>
    </row>
    <row r="88" spans="1:6" ht="15.75">
      <c r="A88" s="159" t="s">
        <v>24</v>
      </c>
      <c r="B88" s="153" t="s">
        <v>341</v>
      </c>
      <c r="C88" s="158" t="s">
        <v>247</v>
      </c>
      <c r="D88" s="156">
        <v>323.66</v>
      </c>
      <c r="E88" s="155">
        <v>323.66</v>
      </c>
      <c r="F88" s="161">
        <f t="shared" si="1"/>
        <v>100</v>
      </c>
    </row>
    <row r="89" spans="1:6" ht="15.75">
      <c r="A89" s="159" t="s">
        <v>24</v>
      </c>
      <c r="B89" s="153" t="s">
        <v>342</v>
      </c>
      <c r="C89" s="158" t="s">
        <v>248</v>
      </c>
      <c r="D89" s="156">
        <v>323.66</v>
      </c>
      <c r="E89" s="155">
        <v>323.66</v>
      </c>
      <c r="F89" s="161">
        <f t="shared" si="1"/>
        <v>100</v>
      </c>
    </row>
    <row r="90" spans="1:6" ht="34.5">
      <c r="A90" s="159" t="s">
        <v>24</v>
      </c>
      <c r="B90" s="153" t="s">
        <v>343</v>
      </c>
      <c r="C90" s="158" t="s">
        <v>249</v>
      </c>
      <c r="D90" s="156">
        <v>323.66</v>
      </c>
      <c r="E90" s="155">
        <v>323.66</v>
      </c>
      <c r="F90" s="161">
        <f t="shared" si="1"/>
        <v>100</v>
      </c>
    </row>
    <row r="91" spans="1:6" ht="23.25">
      <c r="A91" s="159" t="s">
        <v>24</v>
      </c>
      <c r="B91" s="153" t="s">
        <v>344</v>
      </c>
      <c r="C91" s="158" t="s">
        <v>22</v>
      </c>
      <c r="D91" s="156">
        <v>103.24</v>
      </c>
      <c r="E91" s="155">
        <v>103.24</v>
      </c>
      <c r="F91" s="161">
        <f t="shared" si="1"/>
        <v>100</v>
      </c>
    </row>
    <row r="92" spans="1:6" ht="34.5">
      <c r="A92" s="159" t="s">
        <v>24</v>
      </c>
      <c r="B92" s="153" t="s">
        <v>345</v>
      </c>
      <c r="C92" s="158" t="s">
        <v>250</v>
      </c>
      <c r="D92" s="156">
        <v>102.24</v>
      </c>
      <c r="E92" s="155">
        <v>102.24</v>
      </c>
      <c r="F92" s="161">
        <f t="shared" si="1"/>
        <v>100</v>
      </c>
    </row>
    <row r="93" spans="1:6" ht="45.75">
      <c r="A93" s="159" t="s">
        <v>24</v>
      </c>
      <c r="B93" s="153" t="s">
        <v>346</v>
      </c>
      <c r="C93" s="158" t="s">
        <v>251</v>
      </c>
      <c r="D93" s="156">
        <v>102.24</v>
      </c>
      <c r="E93" s="155">
        <v>102.24</v>
      </c>
      <c r="F93" s="161">
        <f t="shared" si="1"/>
        <v>100</v>
      </c>
    </row>
    <row r="94" spans="1:6" ht="34.5">
      <c r="A94" s="159" t="s">
        <v>24</v>
      </c>
      <c r="B94" s="153" t="s">
        <v>347</v>
      </c>
      <c r="C94" s="158" t="s">
        <v>252</v>
      </c>
      <c r="D94" s="156">
        <v>1</v>
      </c>
      <c r="E94" s="155">
        <v>1</v>
      </c>
      <c r="F94" s="161">
        <f t="shared" si="1"/>
        <v>100</v>
      </c>
    </row>
    <row r="95" spans="1:6" ht="34.5">
      <c r="A95" s="159" t="s">
        <v>24</v>
      </c>
      <c r="B95" s="153" t="s">
        <v>348</v>
      </c>
      <c r="C95" s="158" t="s">
        <v>253</v>
      </c>
      <c r="D95" s="156">
        <v>1</v>
      </c>
      <c r="E95" s="155">
        <v>1</v>
      </c>
      <c r="F95" s="161">
        <f t="shared" si="1"/>
        <v>100</v>
      </c>
    </row>
    <row r="96" spans="1:6" ht="34.5">
      <c r="A96" s="159" t="s">
        <v>24</v>
      </c>
      <c r="B96" s="153" t="s">
        <v>349</v>
      </c>
      <c r="C96" s="158" t="s">
        <v>254</v>
      </c>
      <c r="D96" s="156">
        <v>1</v>
      </c>
      <c r="E96" s="155">
        <v>1</v>
      </c>
      <c r="F96" s="161">
        <f t="shared" si="1"/>
        <v>100</v>
      </c>
    </row>
    <row r="97" spans="1:6" ht="15.75">
      <c r="A97" s="159" t="s">
        <v>24</v>
      </c>
      <c r="B97" s="153" t="s">
        <v>350</v>
      </c>
      <c r="C97" s="158" t="s">
        <v>23</v>
      </c>
      <c r="D97" s="156">
        <v>1254.781</v>
      </c>
      <c r="E97" s="155">
        <v>1144.368</v>
      </c>
      <c r="F97" s="161">
        <f t="shared" si="1"/>
        <v>91.20061588436548</v>
      </c>
    </row>
    <row r="98" spans="1:6" ht="45.75">
      <c r="A98" s="159" t="s">
        <v>24</v>
      </c>
      <c r="B98" s="153" t="s">
        <v>351</v>
      </c>
      <c r="C98" s="158" t="s">
        <v>255</v>
      </c>
      <c r="D98" s="156">
        <v>525</v>
      </c>
      <c r="E98" s="155">
        <v>414.587</v>
      </c>
      <c r="F98" s="161">
        <f t="shared" si="1"/>
        <v>78.96895238095239</v>
      </c>
    </row>
    <row r="99" spans="1:6" ht="45.75">
      <c r="A99" s="159" t="s">
        <v>24</v>
      </c>
      <c r="B99" s="153" t="s">
        <v>352</v>
      </c>
      <c r="C99" s="158" t="s">
        <v>256</v>
      </c>
      <c r="D99" s="156">
        <v>525</v>
      </c>
      <c r="E99" s="155">
        <v>414.587</v>
      </c>
      <c r="F99" s="161">
        <f t="shared" si="1"/>
        <v>78.96895238095239</v>
      </c>
    </row>
    <row r="100" spans="1:6" ht="79.5">
      <c r="A100" s="159" t="s">
        <v>24</v>
      </c>
      <c r="B100" s="153" t="s">
        <v>353</v>
      </c>
      <c r="C100" s="176" t="s">
        <v>257</v>
      </c>
      <c r="D100" s="156">
        <v>525</v>
      </c>
      <c r="E100" s="155">
        <v>414.587</v>
      </c>
      <c r="F100" s="161">
        <f t="shared" si="1"/>
        <v>78.96895238095239</v>
      </c>
    </row>
    <row r="101" spans="1:6" ht="23.25">
      <c r="A101" s="159" t="s">
        <v>24</v>
      </c>
      <c r="B101" s="153" t="s">
        <v>354</v>
      </c>
      <c r="C101" s="158" t="s">
        <v>258</v>
      </c>
      <c r="D101" s="156">
        <v>729.781</v>
      </c>
      <c r="E101" s="155">
        <v>729.781</v>
      </c>
      <c r="F101" s="161">
        <f t="shared" si="1"/>
        <v>100</v>
      </c>
    </row>
    <row r="102" spans="1:6" ht="23.25">
      <c r="A102" s="159" t="s">
        <v>24</v>
      </c>
      <c r="B102" s="153" t="s">
        <v>355</v>
      </c>
      <c r="C102" s="158" t="s">
        <v>259</v>
      </c>
      <c r="D102" s="156">
        <v>729.781</v>
      </c>
      <c r="E102" s="155">
        <v>729.781</v>
      </c>
      <c r="F102" s="161">
        <f t="shared" si="1"/>
        <v>100</v>
      </c>
    </row>
    <row r="103" spans="1:6" s="33" customFormat="1" ht="90.75">
      <c r="A103" s="159" t="s">
        <v>24</v>
      </c>
      <c r="B103" s="153" t="s">
        <v>356</v>
      </c>
      <c r="C103" s="176" t="s">
        <v>260</v>
      </c>
      <c r="D103" s="156">
        <v>629.106</v>
      </c>
      <c r="E103" s="155">
        <v>729.781</v>
      </c>
      <c r="F103" s="161">
        <f t="shared" si="1"/>
        <v>116.00286756126947</v>
      </c>
    </row>
    <row r="104" spans="1:6" s="33" customFormat="1" ht="15.75">
      <c r="A104" s="165" t="s">
        <v>24</v>
      </c>
      <c r="B104" s="171" t="s">
        <v>357</v>
      </c>
      <c r="C104" s="167" t="s">
        <v>35</v>
      </c>
      <c r="D104" s="168">
        <v>1858.349</v>
      </c>
      <c r="E104" s="169">
        <v>1629</v>
      </c>
      <c r="F104" s="177">
        <f t="shared" si="1"/>
        <v>87.6584538211068</v>
      </c>
    </row>
    <row r="105" spans="1:6" s="33" customFormat="1" ht="15.75">
      <c r="A105" s="159" t="s">
        <v>24</v>
      </c>
      <c r="B105" s="153" t="s">
        <v>358</v>
      </c>
      <c r="C105" s="158" t="s">
        <v>35</v>
      </c>
      <c r="D105" s="156">
        <v>1858.349</v>
      </c>
      <c r="E105" s="155">
        <v>1629</v>
      </c>
      <c r="F105" s="161">
        <f t="shared" si="1"/>
        <v>87.6584538211068</v>
      </c>
    </row>
    <row r="106" spans="1:6" s="33" customFormat="1" ht="23.25">
      <c r="A106" s="159" t="s">
        <v>24</v>
      </c>
      <c r="B106" s="153" t="s">
        <v>359</v>
      </c>
      <c r="C106" s="158" t="s">
        <v>261</v>
      </c>
      <c r="D106" s="156">
        <v>1858.349</v>
      </c>
      <c r="E106" s="155">
        <v>1629</v>
      </c>
      <c r="F106" s="161">
        <f t="shared" si="1"/>
        <v>87.6584538211068</v>
      </c>
    </row>
    <row r="107" spans="1:6" s="33" customFormat="1" ht="23.25">
      <c r="A107" s="159" t="s">
        <v>24</v>
      </c>
      <c r="B107" s="153" t="s">
        <v>360</v>
      </c>
      <c r="C107" s="158" t="s">
        <v>262</v>
      </c>
      <c r="D107" s="156">
        <v>1858.349</v>
      </c>
      <c r="E107" s="155">
        <v>1629</v>
      </c>
      <c r="F107" s="161">
        <f t="shared" si="1"/>
        <v>87.6584538211068</v>
      </c>
    </row>
    <row r="108" spans="2:4" s="33" customFormat="1" ht="15.75">
      <c r="B108" s="30"/>
      <c r="C108" s="31"/>
      <c r="D108" s="32"/>
    </row>
    <row r="109" spans="2:4" s="33" customFormat="1" ht="15.75">
      <c r="B109" s="30"/>
      <c r="C109" s="31"/>
      <c r="D109" s="32"/>
    </row>
    <row r="110" spans="2:4" s="33" customFormat="1" ht="15.75">
      <c r="B110" s="30"/>
      <c r="C110" s="31"/>
      <c r="D110" s="32"/>
    </row>
    <row r="111" spans="2:4" s="33" customFormat="1" ht="15.75">
      <c r="B111" s="30"/>
      <c r="C111" s="31"/>
      <c r="D111" s="32"/>
    </row>
    <row r="112" spans="2:4" s="33" customFormat="1" ht="15.75">
      <c r="B112" s="30"/>
      <c r="C112" s="31"/>
      <c r="D112" s="32"/>
    </row>
    <row r="113" spans="2:4" s="33" customFormat="1" ht="15.75">
      <c r="B113" s="30"/>
      <c r="C113" s="31"/>
      <c r="D113" s="32"/>
    </row>
    <row r="114" spans="2:4" s="33" customFormat="1" ht="15.75">
      <c r="B114" s="30"/>
      <c r="C114" s="31"/>
      <c r="D114" s="32"/>
    </row>
    <row r="115" spans="2:4" s="33" customFormat="1" ht="15.75">
      <c r="B115" s="30"/>
      <c r="C115" s="31"/>
      <c r="D115" s="32"/>
    </row>
    <row r="116" spans="2:4" s="33" customFormat="1" ht="15.75">
      <c r="B116" s="30"/>
      <c r="C116" s="31"/>
      <c r="D116" s="32"/>
    </row>
    <row r="117" spans="2:4" s="33" customFormat="1" ht="15.75">
      <c r="B117" s="30"/>
      <c r="C117" s="31"/>
      <c r="D117" s="32"/>
    </row>
    <row r="118" spans="2:4" s="33" customFormat="1" ht="15.75">
      <c r="B118" s="30"/>
      <c r="C118" s="31"/>
      <c r="D118" s="32"/>
    </row>
    <row r="119" spans="2:4" s="33" customFormat="1" ht="15.75">
      <c r="B119" s="30"/>
      <c r="C119" s="31"/>
      <c r="D119" s="32"/>
    </row>
    <row r="120" spans="2:4" s="33" customFormat="1" ht="15.75">
      <c r="B120" s="30"/>
      <c r="C120" s="31"/>
      <c r="D120" s="32"/>
    </row>
    <row r="121" spans="2:4" s="33" customFormat="1" ht="15.75">
      <c r="B121" s="30"/>
      <c r="C121" s="31"/>
      <c r="D121" s="32"/>
    </row>
    <row r="122" spans="2:4" s="33" customFormat="1" ht="15.75">
      <c r="B122" s="30"/>
      <c r="C122" s="31"/>
      <c r="D122" s="32"/>
    </row>
    <row r="123" spans="2:4" s="33" customFormat="1" ht="15.75">
      <c r="B123" s="30"/>
      <c r="C123" s="31"/>
      <c r="D123" s="32"/>
    </row>
    <row r="124" spans="2:4" s="33" customFormat="1" ht="15.75">
      <c r="B124" s="30"/>
      <c r="C124" s="31"/>
      <c r="D124" s="32"/>
    </row>
    <row r="125" spans="2:4" s="33" customFormat="1" ht="15.75">
      <c r="B125" s="30"/>
      <c r="C125" s="31"/>
      <c r="D125" s="32"/>
    </row>
    <row r="126" spans="2:4" s="33" customFormat="1" ht="15.75">
      <c r="B126" s="30"/>
      <c r="C126" s="31"/>
      <c r="D126" s="32"/>
    </row>
    <row r="127" spans="2:4" s="33" customFormat="1" ht="15.75">
      <c r="B127" s="30"/>
      <c r="C127" s="31"/>
      <c r="D127" s="32"/>
    </row>
    <row r="128" spans="2:4" s="33" customFormat="1" ht="15.75">
      <c r="B128" s="30"/>
      <c r="C128" s="31"/>
      <c r="D128" s="32"/>
    </row>
    <row r="129" spans="2:4" s="33" customFormat="1" ht="15.75">
      <c r="B129" s="30"/>
      <c r="C129" s="31"/>
      <c r="D129" s="32"/>
    </row>
    <row r="130" spans="2:4" s="33" customFormat="1" ht="15.75">
      <c r="B130" s="30"/>
      <c r="C130" s="31"/>
      <c r="D130" s="32"/>
    </row>
    <row r="131" spans="2:4" s="33" customFormat="1" ht="15.75">
      <c r="B131" s="30"/>
      <c r="C131" s="31"/>
      <c r="D131" s="32"/>
    </row>
    <row r="132" spans="2:4" s="33" customFormat="1" ht="15.75">
      <c r="B132" s="30"/>
      <c r="C132" s="31"/>
      <c r="D132" s="32"/>
    </row>
    <row r="133" spans="2:4" s="33" customFormat="1" ht="15.75">
      <c r="B133" s="30"/>
      <c r="C133" s="31"/>
      <c r="D133" s="32"/>
    </row>
    <row r="134" spans="2:4" s="33" customFormat="1" ht="15.75">
      <c r="B134" s="30"/>
      <c r="C134" s="31"/>
      <c r="D134" s="32"/>
    </row>
    <row r="135" spans="2:4" s="33" customFormat="1" ht="15.75">
      <c r="B135" s="30"/>
      <c r="C135" s="31"/>
      <c r="D135" s="32"/>
    </row>
    <row r="136" spans="2:4" s="33" customFormat="1" ht="15.75">
      <c r="B136" s="30"/>
      <c r="C136" s="31"/>
      <c r="D136" s="32"/>
    </row>
    <row r="137" spans="2:4" s="33" customFormat="1" ht="15.75">
      <c r="B137" s="30"/>
      <c r="C137" s="31"/>
      <c r="D137" s="32"/>
    </row>
    <row r="138" spans="2:4" s="33" customFormat="1" ht="15.75">
      <c r="B138" s="30"/>
      <c r="C138" s="31"/>
      <c r="D138" s="32"/>
    </row>
    <row r="139" spans="2:4" s="33" customFormat="1" ht="15.75">
      <c r="B139" s="30"/>
      <c r="C139" s="31"/>
      <c r="D139" s="32"/>
    </row>
    <row r="140" spans="2:4" s="33" customFormat="1" ht="15.75">
      <c r="B140" s="30"/>
      <c r="C140" s="31"/>
      <c r="D140" s="32"/>
    </row>
    <row r="141" spans="2:4" s="33" customFormat="1" ht="15.75">
      <c r="B141" s="30"/>
      <c r="C141" s="31"/>
      <c r="D141" s="32"/>
    </row>
    <row r="142" spans="2:4" s="33" customFormat="1" ht="15.75">
      <c r="B142" s="30"/>
      <c r="C142" s="31"/>
      <c r="D142" s="32"/>
    </row>
    <row r="143" spans="2:4" s="33" customFormat="1" ht="15.75">
      <c r="B143" s="30"/>
      <c r="C143" s="31"/>
      <c r="D143" s="32"/>
    </row>
    <row r="144" spans="2:4" s="33" customFormat="1" ht="15.75">
      <c r="B144" s="30"/>
      <c r="C144" s="31"/>
      <c r="D144" s="32"/>
    </row>
    <row r="145" spans="2:4" s="33" customFormat="1" ht="15.75">
      <c r="B145" s="30"/>
      <c r="C145" s="31"/>
      <c r="D145" s="32"/>
    </row>
    <row r="146" spans="2:4" s="33" customFormat="1" ht="15.75">
      <c r="B146" s="30"/>
      <c r="C146" s="31"/>
      <c r="D146" s="32"/>
    </row>
    <row r="147" spans="2:4" s="33" customFormat="1" ht="15.75">
      <c r="B147" s="30"/>
      <c r="C147" s="31"/>
      <c r="D147" s="32"/>
    </row>
    <row r="148" spans="2:4" s="33" customFormat="1" ht="15.75">
      <c r="B148" s="30"/>
      <c r="C148" s="31"/>
      <c r="D148" s="32"/>
    </row>
    <row r="149" spans="2:4" s="33" customFormat="1" ht="15.75">
      <c r="B149" s="30"/>
      <c r="C149" s="31"/>
      <c r="D149" s="32"/>
    </row>
    <row r="150" spans="2:4" s="33" customFormat="1" ht="15.75">
      <c r="B150" s="30"/>
      <c r="C150" s="31"/>
      <c r="D150" s="32"/>
    </row>
    <row r="151" spans="2:4" s="33" customFormat="1" ht="15.75">
      <c r="B151" s="30"/>
      <c r="C151" s="31"/>
      <c r="D151" s="32"/>
    </row>
    <row r="152" spans="2:4" s="33" customFormat="1" ht="15.75">
      <c r="B152" s="30"/>
      <c r="C152" s="31"/>
      <c r="D152" s="32"/>
    </row>
    <row r="153" spans="2:4" s="33" customFormat="1" ht="15.75">
      <c r="B153" s="30"/>
      <c r="C153" s="31"/>
      <c r="D153" s="32"/>
    </row>
    <row r="154" spans="2:4" s="33" customFormat="1" ht="15.75">
      <c r="B154" s="30"/>
      <c r="C154" s="31"/>
      <c r="D154" s="32"/>
    </row>
    <row r="155" spans="2:4" s="33" customFormat="1" ht="15.75">
      <c r="B155" s="30"/>
      <c r="C155" s="31"/>
      <c r="D155" s="32"/>
    </row>
    <row r="156" spans="2:4" s="33" customFormat="1" ht="15.75">
      <c r="B156" s="30"/>
      <c r="C156" s="31"/>
      <c r="D156" s="32"/>
    </row>
    <row r="157" spans="2:4" s="33" customFormat="1" ht="15.75">
      <c r="B157" s="30"/>
      <c r="C157" s="31"/>
      <c r="D157" s="32"/>
    </row>
    <row r="158" spans="2:4" s="33" customFormat="1" ht="15.75">
      <c r="B158" s="30"/>
      <c r="C158" s="31"/>
      <c r="D158" s="32"/>
    </row>
    <row r="159" spans="2:4" s="33" customFormat="1" ht="15.75">
      <c r="B159" s="30"/>
      <c r="C159" s="31"/>
      <c r="D159" s="32"/>
    </row>
    <row r="160" spans="2:4" s="33" customFormat="1" ht="15.75">
      <c r="B160" s="30"/>
      <c r="C160" s="31"/>
      <c r="D160" s="32"/>
    </row>
    <row r="161" spans="2:4" s="33" customFormat="1" ht="15.75">
      <c r="B161" s="30"/>
      <c r="C161" s="31"/>
      <c r="D161" s="32"/>
    </row>
    <row r="162" spans="2:4" s="33" customFormat="1" ht="15.75">
      <c r="B162" s="30"/>
      <c r="C162" s="31"/>
      <c r="D162" s="32"/>
    </row>
    <row r="163" spans="2:4" s="33" customFormat="1" ht="15.75">
      <c r="B163" s="30"/>
      <c r="C163" s="31"/>
      <c r="D163" s="32"/>
    </row>
    <row r="164" spans="2:4" s="33" customFormat="1" ht="15.75">
      <c r="B164" s="30"/>
      <c r="C164" s="31"/>
      <c r="D164" s="32"/>
    </row>
    <row r="165" spans="2:4" s="33" customFormat="1" ht="15.75">
      <c r="B165" s="30"/>
      <c r="C165" s="31"/>
      <c r="D165" s="32"/>
    </row>
    <row r="166" spans="2:4" s="33" customFormat="1" ht="15.75">
      <c r="B166" s="30"/>
      <c r="C166" s="31"/>
      <c r="D166" s="32"/>
    </row>
    <row r="167" spans="2:4" s="33" customFormat="1" ht="15.75">
      <c r="B167" s="30"/>
      <c r="C167" s="31"/>
      <c r="D167" s="32"/>
    </row>
    <row r="168" spans="2:4" s="33" customFormat="1" ht="15.75">
      <c r="B168" s="30"/>
      <c r="C168" s="31"/>
      <c r="D168" s="32"/>
    </row>
    <row r="169" spans="2:4" s="33" customFormat="1" ht="15.75">
      <c r="B169" s="30"/>
      <c r="C169" s="31"/>
      <c r="D169" s="32"/>
    </row>
    <row r="170" spans="2:4" s="33" customFormat="1" ht="15.75">
      <c r="B170" s="30"/>
      <c r="C170" s="31"/>
      <c r="D170" s="32"/>
    </row>
    <row r="171" spans="2:4" s="33" customFormat="1" ht="15.75">
      <c r="B171" s="30"/>
      <c r="C171" s="31"/>
      <c r="D171" s="32"/>
    </row>
    <row r="172" spans="2:4" s="33" customFormat="1" ht="15.75">
      <c r="B172" s="30"/>
      <c r="C172" s="31"/>
      <c r="D172" s="32"/>
    </row>
    <row r="173" spans="2:4" s="33" customFormat="1" ht="15.75">
      <c r="B173" s="30"/>
      <c r="C173" s="31"/>
      <c r="D173" s="32"/>
    </row>
    <row r="174" spans="2:4" s="33" customFormat="1" ht="15.75">
      <c r="B174" s="30"/>
      <c r="C174" s="31"/>
      <c r="D174" s="32"/>
    </row>
    <row r="175" spans="2:4" s="33" customFormat="1" ht="15.75">
      <c r="B175" s="30"/>
      <c r="C175" s="31"/>
      <c r="D175" s="32"/>
    </row>
    <row r="176" spans="2:4" s="33" customFormat="1" ht="15.75">
      <c r="B176" s="30"/>
      <c r="C176" s="31"/>
      <c r="D176" s="32"/>
    </row>
    <row r="177" spans="2:4" s="33" customFormat="1" ht="15.75">
      <c r="B177" s="30"/>
      <c r="C177" s="31"/>
      <c r="D177" s="32"/>
    </row>
    <row r="178" spans="2:4" s="33" customFormat="1" ht="15.75">
      <c r="B178" s="30"/>
      <c r="C178" s="31"/>
      <c r="D178" s="32"/>
    </row>
    <row r="179" spans="2:4" s="33" customFormat="1" ht="15.75">
      <c r="B179" s="30"/>
      <c r="C179" s="31"/>
      <c r="D179" s="32"/>
    </row>
    <row r="180" spans="2:4" s="33" customFormat="1" ht="15.75">
      <c r="B180" s="30"/>
      <c r="C180" s="31"/>
      <c r="D180" s="32"/>
    </row>
    <row r="181" spans="2:4" s="33" customFormat="1" ht="15.75">
      <c r="B181" s="30"/>
      <c r="C181" s="31"/>
      <c r="D181" s="32"/>
    </row>
    <row r="182" spans="2:4" s="33" customFormat="1" ht="15.75">
      <c r="B182" s="30"/>
      <c r="C182" s="31"/>
      <c r="D182" s="32"/>
    </row>
    <row r="183" spans="2:4" s="33" customFormat="1" ht="15.75">
      <c r="B183" s="30"/>
      <c r="C183" s="31"/>
      <c r="D183" s="32"/>
    </row>
    <row r="184" spans="2:4" s="33" customFormat="1" ht="15.75">
      <c r="B184" s="30"/>
      <c r="C184" s="31"/>
      <c r="D184" s="32"/>
    </row>
    <row r="185" spans="2:4" s="33" customFormat="1" ht="15.75">
      <c r="B185" s="30"/>
      <c r="C185" s="31"/>
      <c r="D185" s="32"/>
    </row>
    <row r="186" spans="2:4" s="33" customFormat="1" ht="15.75">
      <c r="B186" s="30"/>
      <c r="C186" s="31"/>
      <c r="D186" s="32"/>
    </row>
    <row r="187" spans="2:4" s="33" customFormat="1" ht="15.75">
      <c r="B187" s="30"/>
      <c r="C187" s="31"/>
      <c r="D187" s="32"/>
    </row>
    <row r="188" spans="2:4" s="33" customFormat="1" ht="15.75">
      <c r="B188" s="30"/>
      <c r="C188" s="31"/>
      <c r="D188" s="32"/>
    </row>
    <row r="189" spans="2:4" s="33" customFormat="1" ht="15.75">
      <c r="B189" s="30"/>
      <c r="C189" s="31"/>
      <c r="D189" s="32"/>
    </row>
    <row r="190" spans="2:4" s="33" customFormat="1" ht="15.75">
      <c r="B190" s="30"/>
      <c r="C190" s="31"/>
      <c r="D190" s="32"/>
    </row>
    <row r="191" spans="2:4" s="33" customFormat="1" ht="15.75">
      <c r="B191" s="30"/>
      <c r="C191" s="31"/>
      <c r="D191" s="32"/>
    </row>
    <row r="192" spans="2:4" s="33" customFormat="1" ht="15.75">
      <c r="B192" s="30"/>
      <c r="C192" s="31"/>
      <c r="D192" s="32"/>
    </row>
    <row r="193" spans="2:4" s="33" customFormat="1" ht="15.75">
      <c r="B193" s="30"/>
      <c r="C193" s="31"/>
      <c r="D193" s="32"/>
    </row>
    <row r="194" spans="2:4" s="33" customFormat="1" ht="15.75">
      <c r="B194" s="30"/>
      <c r="C194" s="31"/>
      <c r="D194" s="32"/>
    </row>
    <row r="195" spans="2:4" s="33" customFormat="1" ht="15.75">
      <c r="B195" s="30"/>
      <c r="C195" s="31"/>
      <c r="D195" s="32"/>
    </row>
    <row r="196" spans="2:4" s="33" customFormat="1" ht="15.75">
      <c r="B196" s="30"/>
      <c r="C196" s="31"/>
      <c r="D196" s="32"/>
    </row>
    <row r="197" spans="2:4" s="33" customFormat="1" ht="15.75">
      <c r="B197" s="30"/>
      <c r="C197" s="31"/>
      <c r="D197" s="32"/>
    </row>
    <row r="198" spans="2:4" s="33" customFormat="1" ht="15.75">
      <c r="B198" s="30"/>
      <c r="C198" s="31"/>
      <c r="D198" s="32"/>
    </row>
    <row r="199" spans="2:4" s="33" customFormat="1" ht="15.75">
      <c r="B199" s="30"/>
      <c r="C199" s="31"/>
      <c r="D199" s="32"/>
    </row>
    <row r="200" spans="2:4" s="33" customFormat="1" ht="15.75">
      <c r="B200" s="30"/>
      <c r="C200" s="31"/>
      <c r="D200" s="32"/>
    </row>
    <row r="201" spans="2:4" s="33" customFormat="1" ht="15.75">
      <c r="B201" s="30"/>
      <c r="C201" s="31"/>
      <c r="D201" s="32"/>
    </row>
    <row r="202" spans="2:4" s="33" customFormat="1" ht="15.75">
      <c r="B202" s="30"/>
      <c r="C202" s="31"/>
      <c r="D202" s="32"/>
    </row>
    <row r="203" spans="2:4" s="33" customFormat="1" ht="15.75">
      <c r="B203" s="30"/>
      <c r="C203" s="31"/>
      <c r="D203" s="32"/>
    </row>
    <row r="204" spans="2:4" s="33" customFormat="1" ht="15.75">
      <c r="B204" s="30"/>
      <c r="C204" s="31"/>
      <c r="D204" s="32"/>
    </row>
    <row r="205" spans="2:4" s="33" customFormat="1" ht="15.75">
      <c r="B205" s="30"/>
      <c r="C205" s="31"/>
      <c r="D205" s="32"/>
    </row>
    <row r="206" spans="2:4" s="33" customFormat="1" ht="15.75">
      <c r="B206" s="30"/>
      <c r="C206" s="31"/>
      <c r="D206" s="32"/>
    </row>
    <row r="207" spans="2:4" s="33" customFormat="1" ht="15.75">
      <c r="B207" s="30"/>
      <c r="C207" s="31"/>
      <c r="D207" s="32"/>
    </row>
    <row r="208" spans="2:4" s="33" customFormat="1" ht="15.75">
      <c r="B208" s="30"/>
      <c r="C208" s="31"/>
      <c r="D208" s="32"/>
    </row>
    <row r="209" spans="2:4" s="33" customFormat="1" ht="15.75">
      <c r="B209" s="30"/>
      <c r="C209" s="31"/>
      <c r="D209" s="32"/>
    </row>
    <row r="210" spans="2:4" s="33" customFormat="1" ht="15.75">
      <c r="B210" s="30"/>
      <c r="C210" s="31"/>
      <c r="D210" s="32"/>
    </row>
    <row r="211" spans="2:4" s="33" customFormat="1" ht="15.75">
      <c r="B211" s="30"/>
      <c r="C211" s="31"/>
      <c r="D211" s="32"/>
    </row>
    <row r="212" spans="2:4" s="33" customFormat="1" ht="15.75">
      <c r="B212" s="30"/>
      <c r="C212" s="31"/>
      <c r="D212" s="32"/>
    </row>
    <row r="213" spans="2:4" s="33" customFormat="1" ht="15.75">
      <c r="B213" s="30"/>
      <c r="C213" s="31"/>
      <c r="D213" s="32"/>
    </row>
    <row r="214" spans="2:4" s="33" customFormat="1" ht="15.75">
      <c r="B214" s="30"/>
      <c r="C214" s="31"/>
      <c r="D214" s="32"/>
    </row>
    <row r="215" spans="2:4" s="33" customFormat="1" ht="15.75">
      <c r="B215" s="30"/>
      <c r="C215" s="31"/>
      <c r="D215" s="32"/>
    </row>
    <row r="216" spans="2:4" s="33" customFormat="1" ht="15.75">
      <c r="B216" s="30"/>
      <c r="C216" s="31"/>
      <c r="D216" s="32"/>
    </row>
    <row r="217" spans="2:4" s="33" customFormat="1" ht="15.75">
      <c r="B217" s="30"/>
      <c r="C217" s="31"/>
      <c r="D217" s="32"/>
    </row>
    <row r="218" spans="2:4" s="33" customFormat="1" ht="15.75">
      <c r="B218" s="30"/>
      <c r="C218" s="31"/>
      <c r="D218" s="32"/>
    </row>
    <row r="219" spans="2:4" s="33" customFormat="1" ht="15.75">
      <c r="B219" s="30"/>
      <c r="C219" s="31"/>
      <c r="D219" s="32"/>
    </row>
    <row r="220" spans="2:4" s="33" customFormat="1" ht="15.75">
      <c r="B220" s="30"/>
      <c r="C220" s="31"/>
      <c r="D220" s="32"/>
    </row>
    <row r="221" spans="2:4" s="33" customFormat="1" ht="15.75">
      <c r="B221" s="30"/>
      <c r="C221" s="31"/>
      <c r="D221" s="32"/>
    </row>
    <row r="222" spans="2:4" s="33" customFormat="1" ht="15.75">
      <c r="B222" s="30"/>
      <c r="C222" s="31"/>
      <c r="D222" s="32"/>
    </row>
    <row r="223" spans="2:4" s="33" customFormat="1" ht="15.75">
      <c r="B223" s="30"/>
      <c r="C223" s="31"/>
      <c r="D223" s="32"/>
    </row>
    <row r="224" spans="2:4" s="33" customFormat="1" ht="15.75">
      <c r="B224" s="30"/>
      <c r="C224" s="31"/>
      <c r="D224" s="32"/>
    </row>
    <row r="225" spans="2:4" s="33" customFormat="1" ht="15.75">
      <c r="B225" s="30"/>
      <c r="C225" s="31"/>
      <c r="D225" s="32"/>
    </row>
    <row r="226" spans="2:4" s="33" customFormat="1" ht="15.75">
      <c r="B226" s="30"/>
      <c r="C226" s="31"/>
      <c r="D226" s="32"/>
    </row>
    <row r="227" spans="2:4" s="33" customFormat="1" ht="15.75">
      <c r="B227" s="30"/>
      <c r="C227" s="31"/>
      <c r="D227" s="32"/>
    </row>
    <row r="228" spans="2:4" s="33" customFormat="1" ht="15.75">
      <c r="B228" s="30"/>
      <c r="C228" s="31"/>
      <c r="D228" s="32"/>
    </row>
    <row r="229" spans="2:4" s="33" customFormat="1" ht="15.75">
      <c r="B229" s="30"/>
      <c r="C229" s="31"/>
      <c r="D229" s="32"/>
    </row>
    <row r="230" spans="2:4" s="33" customFormat="1" ht="15.75">
      <c r="B230" s="30"/>
      <c r="C230" s="31"/>
      <c r="D230" s="32"/>
    </row>
    <row r="231" spans="2:4" s="33" customFormat="1" ht="15.75">
      <c r="B231" s="30"/>
      <c r="C231" s="31"/>
      <c r="D231" s="32"/>
    </row>
    <row r="232" spans="2:4" s="33" customFormat="1" ht="15.75">
      <c r="B232" s="30"/>
      <c r="C232" s="31"/>
      <c r="D232" s="32"/>
    </row>
    <row r="233" spans="2:4" s="33" customFormat="1" ht="15.75">
      <c r="B233" s="30"/>
      <c r="C233" s="31"/>
      <c r="D233" s="32"/>
    </row>
    <row r="234" spans="2:4" s="33" customFormat="1" ht="15.75">
      <c r="B234" s="30"/>
      <c r="C234" s="31"/>
      <c r="D234" s="32"/>
    </row>
    <row r="235" spans="2:4" s="33" customFormat="1" ht="15.75">
      <c r="B235" s="30"/>
      <c r="C235" s="31"/>
      <c r="D235" s="32"/>
    </row>
    <row r="236" spans="2:4" s="33" customFormat="1" ht="15.75">
      <c r="B236" s="30"/>
      <c r="C236" s="31"/>
      <c r="D236" s="32"/>
    </row>
    <row r="237" spans="2:4" s="33" customFormat="1" ht="15.75">
      <c r="B237" s="30"/>
      <c r="C237" s="31"/>
      <c r="D237" s="32"/>
    </row>
    <row r="238" spans="2:4" s="33" customFormat="1" ht="15.75">
      <c r="B238" s="30"/>
      <c r="C238" s="31"/>
      <c r="D238" s="32"/>
    </row>
    <row r="239" spans="2:4" s="33" customFormat="1" ht="15.75">
      <c r="B239" s="30"/>
      <c r="C239" s="31"/>
      <c r="D239" s="32"/>
    </row>
    <row r="240" spans="2:4" s="33" customFormat="1" ht="15.75">
      <c r="B240" s="30"/>
      <c r="C240" s="31"/>
      <c r="D240" s="32"/>
    </row>
    <row r="241" spans="2:4" s="33" customFormat="1" ht="15.75">
      <c r="B241" s="30"/>
      <c r="C241" s="31"/>
      <c r="D241" s="32"/>
    </row>
    <row r="242" spans="2:4" s="33" customFormat="1" ht="15.75">
      <c r="B242" s="30"/>
      <c r="C242" s="31"/>
      <c r="D242" s="32"/>
    </row>
    <row r="243" spans="2:4" s="33" customFormat="1" ht="15.75">
      <c r="B243" s="30"/>
      <c r="C243" s="31"/>
      <c r="D243" s="32"/>
    </row>
    <row r="244" spans="2:4" s="33" customFormat="1" ht="15.75">
      <c r="B244" s="30"/>
      <c r="C244" s="31"/>
      <c r="D244" s="32"/>
    </row>
    <row r="245" spans="2:4" s="33" customFormat="1" ht="15.75">
      <c r="B245" s="30"/>
      <c r="C245" s="31"/>
      <c r="D245" s="32"/>
    </row>
    <row r="246" spans="2:4" s="33" customFormat="1" ht="15.75">
      <c r="B246" s="30"/>
      <c r="C246" s="31"/>
      <c r="D246" s="32"/>
    </row>
    <row r="247" spans="2:4" s="33" customFormat="1" ht="15.75">
      <c r="B247" s="30"/>
      <c r="C247" s="31"/>
      <c r="D247" s="32"/>
    </row>
    <row r="248" spans="2:4" s="33" customFormat="1" ht="15.75">
      <c r="B248" s="30"/>
      <c r="C248" s="31"/>
      <c r="D248" s="32"/>
    </row>
    <row r="249" spans="2:4" s="33" customFormat="1" ht="15.75">
      <c r="B249" s="30"/>
      <c r="C249" s="31"/>
      <c r="D249" s="32"/>
    </row>
    <row r="250" spans="2:4" s="33" customFormat="1" ht="15.75">
      <c r="B250" s="30"/>
      <c r="C250" s="31"/>
      <c r="D250" s="32"/>
    </row>
    <row r="251" spans="2:4" s="33" customFormat="1" ht="15.75">
      <c r="B251" s="30"/>
      <c r="C251" s="31"/>
      <c r="D251" s="32"/>
    </row>
    <row r="252" spans="2:4" s="33" customFormat="1" ht="15.75">
      <c r="B252" s="30"/>
      <c r="C252" s="31"/>
      <c r="D252" s="32"/>
    </row>
    <row r="253" spans="2:4" s="33" customFormat="1" ht="15.75">
      <c r="B253" s="30"/>
      <c r="C253" s="31"/>
      <c r="D253" s="32"/>
    </row>
    <row r="254" spans="2:4" s="33" customFormat="1" ht="15.75">
      <c r="B254" s="30"/>
      <c r="C254" s="31"/>
      <c r="D254" s="32"/>
    </row>
    <row r="255" spans="2:4" s="33" customFormat="1" ht="15.75">
      <c r="B255" s="30"/>
      <c r="C255" s="31"/>
      <c r="D255" s="32"/>
    </row>
    <row r="256" spans="2:4" s="33" customFormat="1" ht="15.75">
      <c r="B256" s="30"/>
      <c r="C256" s="31"/>
      <c r="D256" s="32"/>
    </row>
    <row r="257" spans="2:4" s="33" customFormat="1" ht="15.75">
      <c r="B257" s="30"/>
      <c r="C257" s="31"/>
      <c r="D257" s="32"/>
    </row>
    <row r="258" spans="2:4" s="33" customFormat="1" ht="15.75">
      <c r="B258" s="30"/>
      <c r="C258" s="31"/>
      <c r="D258" s="32"/>
    </row>
    <row r="259" spans="2:4" s="33" customFormat="1" ht="15.75">
      <c r="B259" s="30"/>
      <c r="C259" s="31"/>
      <c r="D259" s="32"/>
    </row>
    <row r="260" spans="2:4" s="33" customFormat="1" ht="15.75">
      <c r="B260" s="30"/>
      <c r="C260" s="31"/>
      <c r="D260" s="32"/>
    </row>
    <row r="261" spans="2:4" s="33" customFormat="1" ht="15.75">
      <c r="B261" s="30"/>
      <c r="C261" s="31"/>
      <c r="D261" s="32"/>
    </row>
    <row r="262" spans="2:4" s="33" customFormat="1" ht="15.75">
      <c r="B262" s="30"/>
      <c r="C262" s="31"/>
      <c r="D262" s="32"/>
    </row>
    <row r="263" spans="2:4" s="33" customFormat="1" ht="15.75">
      <c r="B263" s="30"/>
      <c r="C263" s="31"/>
      <c r="D263" s="32"/>
    </row>
    <row r="264" spans="2:4" s="33" customFormat="1" ht="15.75">
      <c r="B264" s="30"/>
      <c r="C264" s="31"/>
      <c r="D264" s="32"/>
    </row>
    <row r="265" spans="2:4" s="33" customFormat="1" ht="15.75">
      <c r="B265" s="30"/>
      <c r="C265" s="31"/>
      <c r="D265" s="32"/>
    </row>
    <row r="266" spans="2:4" s="33" customFormat="1" ht="15.75">
      <c r="B266" s="30"/>
      <c r="C266" s="31"/>
      <c r="D266" s="32"/>
    </row>
    <row r="267" spans="2:4" s="33" customFormat="1" ht="15.75">
      <c r="B267" s="30"/>
      <c r="C267" s="31"/>
      <c r="D267" s="32"/>
    </row>
    <row r="268" spans="2:4" s="33" customFormat="1" ht="15.75">
      <c r="B268" s="30"/>
      <c r="C268" s="31"/>
      <c r="D268" s="32"/>
    </row>
    <row r="269" spans="2:4" s="33" customFormat="1" ht="15.75">
      <c r="B269" s="30"/>
      <c r="C269" s="31"/>
      <c r="D269" s="32"/>
    </row>
    <row r="270" spans="2:4" s="33" customFormat="1" ht="15.75">
      <c r="B270" s="30"/>
      <c r="C270" s="31"/>
      <c r="D270" s="32"/>
    </row>
    <row r="271" spans="2:4" s="33" customFormat="1" ht="15.75">
      <c r="B271" s="30"/>
      <c r="C271" s="31"/>
      <c r="D271" s="32"/>
    </row>
    <row r="272" spans="2:4" s="33" customFormat="1" ht="15.75">
      <c r="B272" s="30"/>
      <c r="C272" s="31"/>
      <c r="D272" s="32"/>
    </row>
    <row r="273" spans="2:4" s="33" customFormat="1" ht="15.75">
      <c r="B273" s="30"/>
      <c r="C273" s="31"/>
      <c r="D273" s="32"/>
    </row>
    <row r="274" spans="2:4" s="33" customFormat="1" ht="15.75">
      <c r="B274" s="30"/>
      <c r="C274" s="31"/>
      <c r="D274" s="32"/>
    </row>
    <row r="275" spans="2:4" s="33" customFormat="1" ht="15.75">
      <c r="B275" s="30"/>
      <c r="C275" s="31"/>
      <c r="D275" s="32"/>
    </row>
    <row r="276" spans="2:4" s="33" customFormat="1" ht="15.75">
      <c r="B276" s="30"/>
      <c r="C276" s="31"/>
      <c r="D276" s="32"/>
    </row>
    <row r="277" spans="2:4" s="33" customFormat="1" ht="15.75">
      <c r="B277" s="30"/>
      <c r="C277" s="31"/>
      <c r="D277" s="32"/>
    </row>
    <row r="278" spans="2:4" s="33" customFormat="1" ht="15.75">
      <c r="B278" s="30"/>
      <c r="C278" s="31"/>
      <c r="D278" s="32"/>
    </row>
    <row r="279" spans="2:4" s="33" customFormat="1" ht="15.75">
      <c r="B279" s="30"/>
      <c r="C279" s="31"/>
      <c r="D279" s="32"/>
    </row>
    <row r="280" spans="2:4" s="33" customFormat="1" ht="15.75">
      <c r="B280" s="30"/>
      <c r="C280" s="31"/>
      <c r="D280" s="32"/>
    </row>
    <row r="281" spans="2:4" s="33" customFormat="1" ht="15.75">
      <c r="B281" s="30"/>
      <c r="C281" s="31"/>
      <c r="D281" s="32"/>
    </row>
    <row r="282" spans="2:4" s="33" customFormat="1" ht="15.75">
      <c r="B282" s="30"/>
      <c r="C282" s="31"/>
      <c r="D282" s="32"/>
    </row>
    <row r="283" spans="2:4" s="33" customFormat="1" ht="15.75">
      <c r="B283" s="30"/>
      <c r="C283" s="31"/>
      <c r="D283" s="32"/>
    </row>
    <row r="284" spans="2:4" s="33" customFormat="1" ht="15.75">
      <c r="B284" s="30"/>
      <c r="C284" s="31"/>
      <c r="D284" s="32"/>
    </row>
    <row r="285" spans="2:4" s="33" customFormat="1" ht="15.75">
      <c r="B285" s="30"/>
      <c r="C285" s="31"/>
      <c r="D285" s="32"/>
    </row>
    <row r="286" spans="2:4" s="33" customFormat="1" ht="15.75">
      <c r="B286" s="30"/>
      <c r="C286" s="31"/>
      <c r="D286" s="32"/>
    </row>
    <row r="287" spans="2:4" s="33" customFormat="1" ht="15.75">
      <c r="B287" s="30"/>
      <c r="C287" s="31"/>
      <c r="D287" s="32"/>
    </row>
    <row r="288" spans="2:4" s="33" customFormat="1" ht="15.75">
      <c r="B288" s="30"/>
      <c r="C288" s="31"/>
      <c r="D288" s="32"/>
    </row>
    <row r="289" spans="2:4" s="33" customFormat="1" ht="15.75">
      <c r="B289" s="30"/>
      <c r="C289" s="31"/>
      <c r="D289" s="32"/>
    </row>
    <row r="290" spans="2:4" s="33" customFormat="1" ht="15.75">
      <c r="B290" s="30"/>
      <c r="C290" s="31"/>
      <c r="D290" s="32"/>
    </row>
    <row r="291" spans="2:4" s="33" customFormat="1" ht="15.75">
      <c r="B291" s="30"/>
      <c r="C291" s="31"/>
      <c r="D291" s="32"/>
    </row>
    <row r="292" spans="2:4" s="33" customFormat="1" ht="15.75">
      <c r="B292" s="30"/>
      <c r="C292" s="31"/>
      <c r="D292" s="32"/>
    </row>
    <row r="293" spans="2:4" s="33" customFormat="1" ht="15.75">
      <c r="B293" s="30"/>
      <c r="C293" s="31"/>
      <c r="D293" s="32"/>
    </row>
    <row r="294" spans="2:4" s="33" customFormat="1" ht="15.75">
      <c r="B294" s="30"/>
      <c r="C294" s="31"/>
      <c r="D294" s="32"/>
    </row>
    <row r="295" spans="2:4" s="33" customFormat="1" ht="15.75">
      <c r="B295" s="30"/>
      <c r="C295" s="31"/>
      <c r="D295" s="32"/>
    </row>
    <row r="296" spans="2:4" s="33" customFormat="1" ht="15.75">
      <c r="B296" s="30"/>
      <c r="C296" s="31"/>
      <c r="D296" s="32"/>
    </row>
    <row r="297" spans="2:4" s="33" customFormat="1" ht="15.75">
      <c r="B297" s="30"/>
      <c r="C297" s="31"/>
      <c r="D297" s="32"/>
    </row>
    <row r="298" spans="2:4" s="33" customFormat="1" ht="15.75">
      <c r="B298" s="30"/>
      <c r="C298" s="31"/>
      <c r="D298" s="32"/>
    </row>
    <row r="299" spans="2:4" s="33" customFormat="1" ht="15.75">
      <c r="B299" s="30"/>
      <c r="C299" s="31"/>
      <c r="D299" s="32"/>
    </row>
    <row r="300" spans="2:4" s="33" customFormat="1" ht="15.75">
      <c r="B300" s="30"/>
      <c r="C300" s="31"/>
      <c r="D300" s="32"/>
    </row>
    <row r="301" spans="2:4" s="33" customFormat="1" ht="15.75">
      <c r="B301" s="30"/>
      <c r="C301" s="31"/>
      <c r="D301" s="32"/>
    </row>
    <row r="302" spans="2:4" s="33" customFormat="1" ht="15.75">
      <c r="B302" s="30"/>
      <c r="C302" s="31"/>
      <c r="D302" s="32"/>
    </row>
    <row r="303" spans="2:4" s="33" customFormat="1" ht="15.75">
      <c r="B303" s="30"/>
      <c r="C303" s="31"/>
      <c r="D303" s="32"/>
    </row>
    <row r="304" spans="2:4" s="33" customFormat="1" ht="15.75">
      <c r="B304" s="30"/>
      <c r="C304" s="31"/>
      <c r="D304" s="32"/>
    </row>
    <row r="305" spans="2:4" s="33" customFormat="1" ht="15.75">
      <c r="B305" s="30"/>
      <c r="C305" s="31"/>
      <c r="D305" s="32"/>
    </row>
    <row r="306" spans="2:4" s="33" customFormat="1" ht="15.75">
      <c r="B306" s="30"/>
      <c r="C306" s="31"/>
      <c r="D306" s="32"/>
    </row>
    <row r="307" spans="2:4" s="33" customFormat="1" ht="15.75">
      <c r="B307" s="30"/>
      <c r="C307" s="31"/>
      <c r="D307" s="32"/>
    </row>
    <row r="308" spans="2:4" s="33" customFormat="1" ht="15.75">
      <c r="B308" s="30"/>
      <c r="C308" s="31"/>
      <c r="D308" s="32"/>
    </row>
    <row r="309" spans="2:4" s="33" customFormat="1" ht="15.75">
      <c r="B309" s="30"/>
      <c r="C309" s="31"/>
      <c r="D309" s="32"/>
    </row>
    <row r="310" spans="2:4" s="33" customFormat="1" ht="15.75">
      <c r="B310" s="30"/>
      <c r="C310" s="31"/>
      <c r="D310" s="32"/>
    </row>
    <row r="311" spans="2:4" s="33" customFormat="1" ht="15.75">
      <c r="B311" s="30"/>
      <c r="C311" s="31"/>
      <c r="D311" s="32"/>
    </row>
    <row r="312" spans="2:4" s="33" customFormat="1" ht="15.75">
      <c r="B312" s="30"/>
      <c r="C312" s="31"/>
      <c r="D312" s="32"/>
    </row>
    <row r="313" spans="2:4" s="33" customFormat="1" ht="15.75">
      <c r="B313" s="30"/>
      <c r="C313" s="31"/>
      <c r="D313" s="32"/>
    </row>
    <row r="314" spans="2:4" s="33" customFormat="1" ht="15.75">
      <c r="B314" s="30"/>
      <c r="C314" s="31"/>
      <c r="D314" s="32"/>
    </row>
    <row r="315" spans="2:4" s="33" customFormat="1" ht="15.75">
      <c r="B315" s="30"/>
      <c r="C315" s="31"/>
      <c r="D315" s="32"/>
    </row>
    <row r="316" spans="2:4" s="33" customFormat="1" ht="15.75">
      <c r="B316" s="30"/>
      <c r="C316" s="31"/>
      <c r="D316" s="32"/>
    </row>
    <row r="317" spans="2:4" s="33" customFormat="1" ht="15.75">
      <c r="B317" s="30"/>
      <c r="C317" s="31"/>
      <c r="D317" s="32"/>
    </row>
    <row r="318" spans="2:4" s="33" customFormat="1" ht="15.75">
      <c r="B318" s="30"/>
      <c r="C318" s="31"/>
      <c r="D318" s="32"/>
    </row>
    <row r="319" spans="2:4" s="33" customFormat="1" ht="15.75">
      <c r="B319" s="30"/>
      <c r="C319" s="31"/>
      <c r="D319" s="32"/>
    </row>
    <row r="320" spans="2:4" s="33" customFormat="1" ht="15.75">
      <c r="B320" s="30"/>
      <c r="C320" s="31"/>
      <c r="D320" s="32"/>
    </row>
    <row r="321" spans="2:4" s="33" customFormat="1" ht="15.75">
      <c r="B321" s="30"/>
      <c r="C321" s="31"/>
      <c r="D321" s="32"/>
    </row>
    <row r="322" spans="2:4" s="33" customFormat="1" ht="15.75">
      <c r="B322" s="30"/>
      <c r="C322" s="31"/>
      <c r="D322" s="32"/>
    </row>
    <row r="323" spans="2:4" s="33" customFormat="1" ht="15.75">
      <c r="B323" s="30"/>
      <c r="C323" s="31"/>
      <c r="D323" s="32"/>
    </row>
    <row r="324" spans="2:4" s="33" customFormat="1" ht="15.75">
      <c r="B324" s="30"/>
      <c r="C324" s="31"/>
      <c r="D324" s="32"/>
    </row>
    <row r="325" spans="2:4" s="33" customFormat="1" ht="15.75">
      <c r="B325" s="30"/>
      <c r="C325" s="31"/>
      <c r="D325" s="32"/>
    </row>
    <row r="326" spans="2:4" s="33" customFormat="1" ht="15.75">
      <c r="B326" s="30"/>
      <c r="C326" s="31"/>
      <c r="D326" s="32"/>
    </row>
    <row r="327" spans="2:4" s="33" customFormat="1" ht="15.75">
      <c r="B327" s="30"/>
      <c r="C327" s="31"/>
      <c r="D327" s="32"/>
    </row>
    <row r="328" spans="2:4" s="33" customFormat="1" ht="15.75">
      <c r="B328" s="30"/>
      <c r="C328" s="31"/>
      <c r="D328" s="32"/>
    </row>
    <row r="329" spans="2:4" s="33" customFormat="1" ht="15.75">
      <c r="B329" s="30"/>
      <c r="C329" s="31"/>
      <c r="D329" s="32"/>
    </row>
    <row r="330" spans="2:4" s="33" customFormat="1" ht="15.75">
      <c r="B330" s="30"/>
      <c r="C330" s="31"/>
      <c r="D330" s="32"/>
    </row>
    <row r="331" spans="2:4" s="33" customFormat="1" ht="15.75">
      <c r="B331" s="30"/>
      <c r="C331" s="31"/>
      <c r="D331" s="32"/>
    </row>
    <row r="332" spans="2:4" s="33" customFormat="1" ht="15.75">
      <c r="B332" s="30"/>
      <c r="C332" s="31"/>
      <c r="D332" s="32"/>
    </row>
    <row r="333" spans="2:4" s="33" customFormat="1" ht="15.75">
      <c r="B333" s="30"/>
      <c r="C333" s="31"/>
      <c r="D333" s="32"/>
    </row>
    <row r="334" spans="2:4" s="33" customFormat="1" ht="15.75">
      <c r="B334" s="30"/>
      <c r="C334" s="31"/>
      <c r="D334" s="32"/>
    </row>
    <row r="335" spans="2:4" s="33" customFormat="1" ht="15.75">
      <c r="B335" s="30"/>
      <c r="C335" s="31"/>
      <c r="D335" s="32"/>
    </row>
    <row r="336" spans="2:4" s="33" customFormat="1" ht="15.75">
      <c r="B336" s="30"/>
      <c r="C336" s="31"/>
      <c r="D336" s="32"/>
    </row>
    <row r="337" spans="2:4" s="33" customFormat="1" ht="15.75">
      <c r="B337" s="30"/>
      <c r="C337" s="31"/>
      <c r="D337" s="32"/>
    </row>
    <row r="338" spans="2:4" s="33" customFormat="1" ht="15.75">
      <c r="B338" s="30"/>
      <c r="C338" s="31"/>
      <c r="D338" s="32"/>
    </row>
    <row r="339" spans="2:4" s="33" customFormat="1" ht="15.75">
      <c r="B339" s="30"/>
      <c r="C339" s="31"/>
      <c r="D339" s="32"/>
    </row>
    <row r="340" spans="2:4" s="33" customFormat="1" ht="15.75">
      <c r="B340" s="30"/>
      <c r="C340" s="31"/>
      <c r="D340" s="32"/>
    </row>
    <row r="341" spans="2:4" s="33" customFormat="1" ht="15.75">
      <c r="B341" s="30"/>
      <c r="C341" s="31"/>
      <c r="D341" s="32"/>
    </row>
    <row r="342" spans="2:4" s="33" customFormat="1" ht="15.75">
      <c r="B342" s="30"/>
      <c r="C342" s="31"/>
      <c r="D342" s="32"/>
    </row>
    <row r="343" spans="2:4" s="33" customFormat="1" ht="15.75">
      <c r="B343" s="30"/>
      <c r="C343" s="31"/>
      <c r="D343" s="32"/>
    </row>
    <row r="344" spans="2:4" s="33" customFormat="1" ht="15.75">
      <c r="B344" s="30"/>
      <c r="C344" s="31"/>
      <c r="D344" s="32"/>
    </row>
  </sheetData>
  <sheetProtection/>
  <mergeCells count="8">
    <mergeCell ref="F9:F10"/>
    <mergeCell ref="A9:C10"/>
    <mergeCell ref="A11:C11"/>
    <mergeCell ref="B5:E5"/>
    <mergeCell ref="B7:E7"/>
    <mergeCell ref="B6:E6"/>
    <mergeCell ref="D9:D10"/>
    <mergeCell ref="E9:E10"/>
  </mergeCells>
  <printOptions/>
  <pageMargins left="0.75" right="0.75" top="1" bottom="1" header="0.5" footer="0.5"/>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DL138"/>
  <sheetViews>
    <sheetView view="pageBreakPreview" zoomScale="89" zoomScaleSheetLayoutView="89" zoomScalePageLayoutView="0" workbookViewId="0" topLeftCell="A1">
      <selection activeCell="F15" sqref="F15"/>
    </sheetView>
  </sheetViews>
  <sheetFormatPr defaultColWidth="9.140625" defaultRowHeight="12.75"/>
  <cols>
    <col min="1" max="1" width="3.8515625" style="2" customWidth="1"/>
    <col min="2" max="2" width="41.57421875" style="1" customWidth="1"/>
    <col min="3" max="3" width="6.57421875" style="47" customWidth="1"/>
    <col min="4" max="4" width="6.7109375" style="1" customWidth="1"/>
    <col min="5" max="5" width="6.7109375" style="47" customWidth="1"/>
    <col min="6" max="6" width="12.00390625" style="1" customWidth="1"/>
    <col min="7" max="7" width="8.421875" style="47" customWidth="1"/>
    <col min="8" max="8" width="15.140625" style="42" customWidth="1"/>
    <col min="9" max="9" width="16.140625" style="57" customWidth="1"/>
    <col min="10" max="10" width="13.7109375" style="54" customWidth="1"/>
    <col min="11" max="116" width="9.140625" style="4" customWidth="1"/>
    <col min="117" max="16384" width="9.140625" style="1" customWidth="1"/>
  </cols>
  <sheetData>
    <row r="1" spans="4:10" ht="11.25" customHeight="1">
      <c r="D1" s="17"/>
      <c r="E1" s="51"/>
      <c r="F1" s="2"/>
      <c r="H1" s="140" t="s">
        <v>161</v>
      </c>
      <c r="I1" s="141"/>
      <c r="J1" s="27"/>
    </row>
    <row r="2" spans="4:10" ht="12.75">
      <c r="D2" s="17"/>
      <c r="E2" s="51"/>
      <c r="F2" s="2"/>
      <c r="H2" s="140" t="s">
        <v>9</v>
      </c>
      <c r="I2" s="141"/>
      <c r="J2" s="27"/>
    </row>
    <row r="3" spans="4:10" ht="17.25" customHeight="1">
      <c r="D3" s="16"/>
      <c r="E3" s="51"/>
      <c r="F3" s="2"/>
      <c r="H3" s="142" t="s">
        <v>10</v>
      </c>
      <c r="I3" s="141"/>
      <c r="J3" s="27"/>
    </row>
    <row r="4" spans="4:10" ht="15" customHeight="1">
      <c r="D4" s="17"/>
      <c r="E4" s="52"/>
      <c r="F4" s="2"/>
      <c r="H4" s="140" t="s">
        <v>369</v>
      </c>
      <c r="I4" s="143"/>
      <c r="J4" s="27"/>
    </row>
    <row r="5" spans="1:116" s="36" customFormat="1" ht="14.25" customHeight="1">
      <c r="A5" s="207" t="s">
        <v>15</v>
      </c>
      <c r="B5" s="207"/>
      <c r="C5" s="207"/>
      <c r="D5" s="207"/>
      <c r="E5" s="207"/>
      <c r="F5" s="207"/>
      <c r="G5" s="207"/>
      <c r="H5" s="207"/>
      <c r="I5" s="58"/>
      <c r="J5" s="5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row>
    <row r="6" spans="1:116" s="36" customFormat="1" ht="15">
      <c r="A6" s="208" t="s">
        <v>16</v>
      </c>
      <c r="B6" s="208"/>
      <c r="C6" s="208"/>
      <c r="D6" s="208"/>
      <c r="E6" s="208"/>
      <c r="F6" s="208"/>
      <c r="G6" s="208"/>
      <c r="H6" s="208"/>
      <c r="I6" s="58"/>
      <c r="J6" s="5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row>
    <row r="7" spans="1:116" s="36" customFormat="1" ht="15">
      <c r="A7" s="208" t="s">
        <v>95</v>
      </c>
      <c r="B7" s="208"/>
      <c r="C7" s="208"/>
      <c r="D7" s="208"/>
      <c r="E7" s="208"/>
      <c r="F7" s="208"/>
      <c r="G7" s="208"/>
      <c r="H7" s="208"/>
      <c r="I7" s="58"/>
      <c r="J7" s="5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row>
    <row r="8" spans="2:8" ht="9" customHeight="1">
      <c r="B8" s="5"/>
      <c r="C8" s="48"/>
      <c r="D8" s="2"/>
      <c r="E8" s="51"/>
      <c r="F8" s="2"/>
      <c r="G8" s="51"/>
      <c r="H8" s="37" t="s">
        <v>97</v>
      </c>
    </row>
    <row r="9" spans="1:116" s="39" customFormat="1" ht="77.25" customHeight="1">
      <c r="A9" s="151" t="s">
        <v>11</v>
      </c>
      <c r="B9" s="152"/>
      <c r="C9" s="152" t="s">
        <v>99</v>
      </c>
      <c r="D9" s="152" t="s">
        <v>12</v>
      </c>
      <c r="E9" s="152" t="s">
        <v>96</v>
      </c>
      <c r="F9" s="152" t="s">
        <v>13</v>
      </c>
      <c r="G9" s="152" t="s">
        <v>14</v>
      </c>
      <c r="H9" s="152" t="s">
        <v>172</v>
      </c>
      <c r="I9" s="150" t="s">
        <v>98</v>
      </c>
      <c r="J9" s="150" t="s">
        <v>173</v>
      </c>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row>
    <row r="10" spans="1:10" ht="15">
      <c r="A10" s="43"/>
      <c r="B10" s="44" t="s">
        <v>2</v>
      </c>
      <c r="C10" s="49"/>
      <c r="D10" s="45"/>
      <c r="E10" s="53"/>
      <c r="F10" s="45"/>
      <c r="G10" s="53"/>
      <c r="H10" s="144">
        <f>H12+H50+H56+H67+H95+H119+H124+H129</f>
        <v>17088.871270000003</v>
      </c>
      <c r="I10" s="144">
        <f>I12+I50+I56+I67+I95+I119+I124+I129</f>
        <v>12278.36961</v>
      </c>
      <c r="J10" s="111">
        <v>71.9</v>
      </c>
    </row>
    <row r="11" spans="1:10" ht="38.25">
      <c r="A11" s="63"/>
      <c r="B11" s="64" t="s">
        <v>88</v>
      </c>
      <c r="C11" s="65" t="s">
        <v>24</v>
      </c>
      <c r="D11" s="66"/>
      <c r="E11" s="67"/>
      <c r="F11" s="66"/>
      <c r="G11" s="67"/>
      <c r="H11" s="145"/>
      <c r="I11" s="61"/>
      <c r="J11" s="62"/>
    </row>
    <row r="12" spans="1:116" s="10" customFormat="1" ht="27.75" customHeight="1">
      <c r="A12" s="71">
        <v>1</v>
      </c>
      <c r="B12" s="68" t="s">
        <v>26</v>
      </c>
      <c r="C12" s="69"/>
      <c r="D12" s="70" t="s">
        <v>3</v>
      </c>
      <c r="E12" s="70"/>
      <c r="F12" s="71"/>
      <c r="G12" s="70"/>
      <c r="H12" s="146">
        <f>H13+H31+H42+H39</f>
        <v>5308.973</v>
      </c>
      <c r="I12" s="146">
        <f>I13+I31+I42</f>
        <v>4971.91813</v>
      </c>
      <c r="J12" s="72">
        <v>95.5</v>
      </c>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row>
    <row r="13" spans="1:116" s="8" customFormat="1" ht="56.25" customHeight="1">
      <c r="A13" s="71"/>
      <c r="B13" s="73" t="s">
        <v>36</v>
      </c>
      <c r="C13" s="74"/>
      <c r="D13" s="75" t="s">
        <v>3</v>
      </c>
      <c r="E13" s="76" t="s">
        <v>0</v>
      </c>
      <c r="F13" s="77"/>
      <c r="G13" s="78"/>
      <c r="H13" s="101">
        <f>H14</f>
        <v>5008.792</v>
      </c>
      <c r="I13" s="61">
        <f>I14</f>
        <v>4841.18843</v>
      </c>
      <c r="J13" s="62">
        <f>I13/H13*100</f>
        <v>96.65381253603663</v>
      </c>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row>
    <row r="14" spans="1:116" s="13" customFormat="1" ht="54.75" customHeight="1">
      <c r="A14" s="71"/>
      <c r="B14" s="90" t="s">
        <v>37</v>
      </c>
      <c r="C14" s="74"/>
      <c r="D14" s="75" t="s">
        <v>3</v>
      </c>
      <c r="E14" s="76" t="s">
        <v>0</v>
      </c>
      <c r="F14" s="77">
        <v>9100000</v>
      </c>
      <c r="G14" s="78"/>
      <c r="H14" s="101">
        <f>H15+H19+H29+H21+H23+H25+H27</f>
        <v>5008.792</v>
      </c>
      <c r="I14" s="101">
        <v>4841.18843</v>
      </c>
      <c r="J14" s="102">
        <v>96.65</v>
      </c>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row>
    <row r="15" spans="1:116" s="8" customFormat="1" ht="33" customHeight="1">
      <c r="A15" s="77"/>
      <c r="B15" s="73" t="s">
        <v>38</v>
      </c>
      <c r="C15" s="74"/>
      <c r="D15" s="75" t="s">
        <v>3</v>
      </c>
      <c r="E15" s="76" t="s">
        <v>0</v>
      </c>
      <c r="F15" s="75">
        <v>9100004</v>
      </c>
      <c r="G15" s="76"/>
      <c r="H15" s="100">
        <f>H16+H17+H18</f>
        <v>3828.44</v>
      </c>
      <c r="I15" s="100">
        <f>I16+I17+I18</f>
        <v>3687.4142500000003</v>
      </c>
      <c r="J15" s="147">
        <f aca="true" t="shared" si="0" ref="J15:J20">I15/H15*100</f>
        <v>96.31636515134102</v>
      </c>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row>
    <row r="16" spans="1:116" s="8" customFormat="1" ht="26.25">
      <c r="A16" s="77"/>
      <c r="B16" s="73" t="s">
        <v>39</v>
      </c>
      <c r="C16" s="74"/>
      <c r="D16" s="75" t="s">
        <v>3</v>
      </c>
      <c r="E16" s="76" t="s">
        <v>0</v>
      </c>
      <c r="F16" s="75">
        <v>9100004</v>
      </c>
      <c r="G16" s="76">
        <v>120</v>
      </c>
      <c r="H16" s="100">
        <v>2998.94</v>
      </c>
      <c r="I16" s="61">
        <v>2967.8042</v>
      </c>
      <c r="J16" s="62">
        <f t="shared" si="0"/>
        <v>98.96177315984981</v>
      </c>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row>
    <row r="17" spans="1:116" ht="39.75" customHeight="1">
      <c r="A17" s="77"/>
      <c r="B17" s="73" t="s">
        <v>40</v>
      </c>
      <c r="C17" s="74"/>
      <c r="D17" s="75" t="s">
        <v>3</v>
      </c>
      <c r="E17" s="76" t="s">
        <v>0</v>
      </c>
      <c r="F17" s="75">
        <v>9100004</v>
      </c>
      <c r="G17" s="76">
        <v>240</v>
      </c>
      <c r="H17" s="100">
        <v>826.5</v>
      </c>
      <c r="I17" s="61">
        <v>716.77064</v>
      </c>
      <c r="J17" s="62">
        <f t="shared" si="0"/>
        <v>86.72361040532365</v>
      </c>
      <c r="DL17" s="1"/>
    </row>
    <row r="18" spans="1:116" ht="18" customHeight="1">
      <c r="A18" s="71"/>
      <c r="B18" s="73" t="s">
        <v>41</v>
      </c>
      <c r="C18" s="79"/>
      <c r="D18" s="75" t="s">
        <v>3</v>
      </c>
      <c r="E18" s="76" t="s">
        <v>0</v>
      </c>
      <c r="F18" s="75">
        <v>9100004</v>
      </c>
      <c r="G18" s="76">
        <v>850</v>
      </c>
      <c r="H18" s="100">
        <v>3</v>
      </c>
      <c r="I18" s="61">
        <v>2.83941</v>
      </c>
      <c r="J18" s="62">
        <f t="shared" si="0"/>
        <v>94.647</v>
      </c>
      <c r="DL18" s="1"/>
    </row>
    <row r="19" spans="1:116" s="15" customFormat="1" ht="60.75" customHeight="1">
      <c r="A19" s="71"/>
      <c r="B19" s="73" t="s">
        <v>42</v>
      </c>
      <c r="C19" s="74"/>
      <c r="D19" s="75" t="s">
        <v>3</v>
      </c>
      <c r="E19" s="76" t="s">
        <v>0</v>
      </c>
      <c r="F19" s="75">
        <v>9100008</v>
      </c>
      <c r="G19" s="76"/>
      <c r="H19" s="100">
        <f>H20</f>
        <v>858.752</v>
      </c>
      <c r="I19" s="100">
        <f>I20</f>
        <v>832.17418</v>
      </c>
      <c r="J19" s="62">
        <f t="shared" si="0"/>
        <v>96.90506455880161</v>
      </c>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row>
    <row r="20" spans="1:116" s="8" customFormat="1" ht="26.25">
      <c r="A20" s="77"/>
      <c r="B20" s="73" t="s">
        <v>39</v>
      </c>
      <c r="C20" s="79"/>
      <c r="D20" s="75" t="s">
        <v>3</v>
      </c>
      <c r="E20" s="76" t="s">
        <v>0</v>
      </c>
      <c r="F20" s="75">
        <v>9100008</v>
      </c>
      <c r="G20" s="76" t="s">
        <v>43</v>
      </c>
      <c r="H20" s="100">
        <v>858.752</v>
      </c>
      <c r="I20" s="61">
        <v>832.17418</v>
      </c>
      <c r="J20" s="62">
        <f t="shared" si="0"/>
        <v>96.90506455880161</v>
      </c>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row>
    <row r="21" spans="1:116" s="10" customFormat="1" ht="48" customHeight="1">
      <c r="A21" s="71"/>
      <c r="B21" s="73" t="s">
        <v>44</v>
      </c>
      <c r="C21" s="80"/>
      <c r="D21" s="75" t="s">
        <v>3</v>
      </c>
      <c r="E21" s="78" t="s">
        <v>0</v>
      </c>
      <c r="F21" s="77">
        <v>9105065</v>
      </c>
      <c r="G21" s="78"/>
      <c r="H21" s="100">
        <f>H22</f>
        <v>7.5</v>
      </c>
      <c r="I21" s="100">
        <f>I22</f>
        <v>7.5</v>
      </c>
      <c r="J21" s="147">
        <f>J22</f>
        <v>100</v>
      </c>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row>
    <row r="22" spans="1:116" s="8" customFormat="1" ht="22.5" customHeight="1">
      <c r="A22" s="77"/>
      <c r="B22" s="73" t="s">
        <v>45</v>
      </c>
      <c r="C22" s="74"/>
      <c r="D22" s="75" t="s">
        <v>3</v>
      </c>
      <c r="E22" s="78" t="s">
        <v>0</v>
      </c>
      <c r="F22" s="77">
        <v>9105065</v>
      </c>
      <c r="G22" s="78">
        <v>520</v>
      </c>
      <c r="H22" s="100">
        <v>7.5</v>
      </c>
      <c r="I22" s="61">
        <v>7.5</v>
      </c>
      <c r="J22" s="62">
        <v>100</v>
      </c>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row>
    <row r="23" spans="1:116" s="8" customFormat="1" ht="56.25" customHeight="1">
      <c r="A23" s="71"/>
      <c r="B23" s="81" t="s">
        <v>46</v>
      </c>
      <c r="C23" s="79"/>
      <c r="D23" s="75" t="s">
        <v>3</v>
      </c>
      <c r="E23" s="76" t="s">
        <v>0</v>
      </c>
      <c r="F23" s="76" t="s">
        <v>47</v>
      </c>
      <c r="G23" s="76"/>
      <c r="H23" s="100">
        <f>H24</f>
        <v>202</v>
      </c>
      <c r="I23" s="100">
        <f>I24</f>
        <v>202</v>
      </c>
      <c r="J23" s="147">
        <v>100</v>
      </c>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row>
    <row r="24" spans="1:116" s="8" customFormat="1" ht="16.5">
      <c r="A24" s="77"/>
      <c r="B24" s="81" t="s">
        <v>48</v>
      </c>
      <c r="C24" s="82"/>
      <c r="D24" s="75" t="s">
        <v>3</v>
      </c>
      <c r="E24" s="76" t="s">
        <v>0</v>
      </c>
      <c r="F24" s="76" t="s">
        <v>47</v>
      </c>
      <c r="G24" s="76" t="s">
        <v>27</v>
      </c>
      <c r="H24" s="100">
        <v>202</v>
      </c>
      <c r="I24" s="61">
        <v>202</v>
      </c>
      <c r="J24" s="62">
        <v>100</v>
      </c>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row>
    <row r="25" spans="1:10" s="9" customFormat="1" ht="63.75" hidden="1">
      <c r="A25" s="71"/>
      <c r="B25" s="81" t="s">
        <v>49</v>
      </c>
      <c r="C25" s="82"/>
      <c r="D25" s="75" t="s">
        <v>3</v>
      </c>
      <c r="E25" s="83" t="s">
        <v>0</v>
      </c>
      <c r="F25" s="84">
        <v>9106061</v>
      </c>
      <c r="G25" s="78"/>
      <c r="H25" s="100">
        <v>0</v>
      </c>
      <c r="I25" s="61">
        <v>0</v>
      </c>
      <c r="J25" s="62">
        <v>0</v>
      </c>
    </row>
    <row r="26" spans="1:10" s="9" customFormat="1" ht="24" customHeight="1" hidden="1">
      <c r="A26" s="77"/>
      <c r="B26" s="81" t="s">
        <v>48</v>
      </c>
      <c r="C26" s="82"/>
      <c r="D26" s="75" t="s">
        <v>3</v>
      </c>
      <c r="E26" s="83" t="s">
        <v>0</v>
      </c>
      <c r="F26" s="84">
        <v>9106061</v>
      </c>
      <c r="G26" s="78">
        <v>540</v>
      </c>
      <c r="H26" s="100">
        <v>0</v>
      </c>
      <c r="I26" s="61"/>
      <c r="J26" s="62"/>
    </row>
    <row r="27" spans="1:10" s="11" customFormat="1" ht="39" customHeight="1">
      <c r="A27" s="71"/>
      <c r="B27" s="81" t="s">
        <v>50</v>
      </c>
      <c r="C27" s="82"/>
      <c r="D27" s="75" t="s">
        <v>3</v>
      </c>
      <c r="E27" s="76" t="s">
        <v>0</v>
      </c>
      <c r="F27" s="76" t="s">
        <v>51</v>
      </c>
      <c r="G27" s="76"/>
      <c r="H27" s="100">
        <f>H28</f>
        <v>112.1</v>
      </c>
      <c r="I27" s="100">
        <f>I28</f>
        <v>112.1</v>
      </c>
      <c r="J27" s="62">
        <v>100</v>
      </c>
    </row>
    <row r="28" spans="1:10" s="7" customFormat="1" ht="21.75" customHeight="1">
      <c r="A28" s="77"/>
      <c r="B28" s="81" t="s">
        <v>23</v>
      </c>
      <c r="C28" s="74"/>
      <c r="D28" s="75" t="s">
        <v>3</v>
      </c>
      <c r="E28" s="76" t="s">
        <v>0</v>
      </c>
      <c r="F28" s="76" t="s">
        <v>51</v>
      </c>
      <c r="G28" s="76" t="s">
        <v>27</v>
      </c>
      <c r="H28" s="100">
        <v>112.1</v>
      </c>
      <c r="I28" s="61">
        <v>112.1</v>
      </c>
      <c r="J28" s="62">
        <v>100</v>
      </c>
    </row>
    <row r="29" spans="1:10" s="7" customFormat="1" ht="77.25" hidden="1">
      <c r="A29" s="71"/>
      <c r="B29" s="73" t="s">
        <v>52</v>
      </c>
      <c r="C29" s="79"/>
      <c r="D29" s="75" t="s">
        <v>3</v>
      </c>
      <c r="E29" s="78" t="s">
        <v>0</v>
      </c>
      <c r="F29" s="77">
        <v>9107134</v>
      </c>
      <c r="G29" s="78"/>
      <c r="H29" s="100">
        <f>H30</f>
        <v>0</v>
      </c>
      <c r="I29" s="61">
        <v>1</v>
      </c>
      <c r="J29" s="62">
        <v>100</v>
      </c>
    </row>
    <row r="30" spans="1:10" s="9" customFormat="1" ht="54" customHeight="1" hidden="1">
      <c r="A30" s="77"/>
      <c r="B30" s="73" t="s">
        <v>40</v>
      </c>
      <c r="C30" s="79"/>
      <c r="D30" s="75" t="s">
        <v>3</v>
      </c>
      <c r="E30" s="78" t="s">
        <v>0</v>
      </c>
      <c r="F30" s="77">
        <v>9107134</v>
      </c>
      <c r="G30" s="78">
        <v>240</v>
      </c>
      <c r="H30" s="100">
        <v>0</v>
      </c>
      <c r="I30" s="61">
        <v>0</v>
      </c>
      <c r="J30" s="62">
        <v>0</v>
      </c>
    </row>
    <row r="31" spans="1:10" s="7" customFormat="1" ht="42" customHeight="1">
      <c r="A31" s="77"/>
      <c r="B31" s="73" t="s">
        <v>53</v>
      </c>
      <c r="C31" s="79"/>
      <c r="D31" s="75" t="s">
        <v>3</v>
      </c>
      <c r="E31" s="83" t="s">
        <v>90</v>
      </c>
      <c r="F31" s="77"/>
      <c r="G31" s="78"/>
      <c r="H31" s="100">
        <f>H32</f>
        <v>98.181</v>
      </c>
      <c r="I31" s="100">
        <f>I32</f>
        <v>98.181</v>
      </c>
      <c r="J31" s="62">
        <v>100</v>
      </c>
    </row>
    <row r="32" spans="1:10" s="9" customFormat="1" ht="55.5" customHeight="1">
      <c r="A32" s="77"/>
      <c r="B32" s="90" t="s">
        <v>37</v>
      </c>
      <c r="C32" s="79"/>
      <c r="D32" s="75" t="s">
        <v>3</v>
      </c>
      <c r="E32" s="83" t="s">
        <v>90</v>
      </c>
      <c r="F32" s="77">
        <v>9100000</v>
      </c>
      <c r="G32" s="78"/>
      <c r="H32" s="100">
        <f>H33</f>
        <v>98.181</v>
      </c>
      <c r="I32" s="100">
        <f>I33</f>
        <v>98.181</v>
      </c>
      <c r="J32" s="62">
        <v>100</v>
      </c>
    </row>
    <row r="33" spans="1:10" s="7" customFormat="1" ht="51" customHeight="1">
      <c r="A33" s="77"/>
      <c r="B33" s="73" t="s">
        <v>54</v>
      </c>
      <c r="C33" s="74"/>
      <c r="D33" s="75" t="s">
        <v>3</v>
      </c>
      <c r="E33" s="83" t="s">
        <v>90</v>
      </c>
      <c r="F33" s="84">
        <v>9106064</v>
      </c>
      <c r="G33" s="78"/>
      <c r="H33" s="100">
        <f>H34</f>
        <v>98.181</v>
      </c>
      <c r="I33" s="61">
        <v>98.181</v>
      </c>
      <c r="J33" s="62">
        <v>100</v>
      </c>
    </row>
    <row r="34" spans="1:10" s="7" customFormat="1" ht="26.25" customHeight="1">
      <c r="A34" s="77"/>
      <c r="B34" s="73" t="s">
        <v>48</v>
      </c>
      <c r="C34" s="74"/>
      <c r="D34" s="75" t="s">
        <v>3</v>
      </c>
      <c r="E34" s="83" t="s">
        <v>90</v>
      </c>
      <c r="F34" s="84">
        <v>9106064</v>
      </c>
      <c r="G34" s="78">
        <v>540</v>
      </c>
      <c r="H34" s="100">
        <v>98.181</v>
      </c>
      <c r="I34" s="61">
        <v>98.181</v>
      </c>
      <c r="J34" s="62">
        <v>100</v>
      </c>
    </row>
    <row r="35" spans="1:10" s="7" customFormat="1" ht="32.25" customHeight="1" hidden="1">
      <c r="A35" s="71"/>
      <c r="B35" s="73" t="s">
        <v>55</v>
      </c>
      <c r="C35" s="74"/>
      <c r="D35" s="76" t="s">
        <v>3</v>
      </c>
      <c r="E35" s="83" t="s">
        <v>91</v>
      </c>
      <c r="F35" s="84"/>
      <c r="G35" s="78"/>
      <c r="H35" s="100">
        <v>0</v>
      </c>
      <c r="I35" s="61"/>
      <c r="J35" s="62">
        <v>0</v>
      </c>
    </row>
    <row r="36" spans="1:115" s="3" customFormat="1" ht="27.75" customHeight="1" hidden="1">
      <c r="A36" s="71"/>
      <c r="B36" s="73" t="s">
        <v>56</v>
      </c>
      <c r="C36" s="74"/>
      <c r="D36" s="76" t="s">
        <v>3</v>
      </c>
      <c r="E36" s="83" t="s">
        <v>91</v>
      </c>
      <c r="F36" s="84">
        <v>9900000</v>
      </c>
      <c r="G36" s="78"/>
      <c r="H36" s="100">
        <v>0</v>
      </c>
      <c r="I36" s="61"/>
      <c r="J36" s="62">
        <v>0</v>
      </c>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6" s="8" customFormat="1" ht="26.25" hidden="1">
      <c r="A37" s="77"/>
      <c r="B37" s="73" t="s">
        <v>57</v>
      </c>
      <c r="C37" s="74"/>
      <c r="D37" s="76">
        <v>100</v>
      </c>
      <c r="E37" s="83">
        <v>107</v>
      </c>
      <c r="F37" s="84">
        <v>9901204</v>
      </c>
      <c r="G37" s="78"/>
      <c r="H37" s="100">
        <v>0</v>
      </c>
      <c r="I37" s="61"/>
      <c r="J37" s="62">
        <v>100</v>
      </c>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row>
    <row r="38" spans="1:116" s="10" customFormat="1" ht="39" hidden="1">
      <c r="A38" s="77"/>
      <c r="B38" s="73" t="s">
        <v>40</v>
      </c>
      <c r="C38" s="74"/>
      <c r="D38" s="76">
        <v>100</v>
      </c>
      <c r="E38" s="83">
        <v>107</v>
      </c>
      <c r="F38" s="84">
        <v>9901204</v>
      </c>
      <c r="G38" s="78">
        <v>240</v>
      </c>
      <c r="H38" s="100">
        <v>0</v>
      </c>
      <c r="I38" s="61"/>
      <c r="J38" s="62">
        <v>100</v>
      </c>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row>
    <row r="39" spans="1:116" s="10" customFormat="1" ht="16.5">
      <c r="A39" s="77"/>
      <c r="B39" s="73" t="s">
        <v>162</v>
      </c>
      <c r="C39" s="74"/>
      <c r="D39" s="76" t="s">
        <v>3</v>
      </c>
      <c r="E39" s="83" t="s">
        <v>163</v>
      </c>
      <c r="F39" s="84">
        <v>9990000</v>
      </c>
      <c r="G39" s="78"/>
      <c r="H39" s="100">
        <f aca="true" t="shared" si="1" ref="H39:J40">H40</f>
        <v>100</v>
      </c>
      <c r="I39" s="100">
        <f t="shared" si="1"/>
        <v>0</v>
      </c>
      <c r="J39" s="100">
        <f t="shared" si="1"/>
        <v>0</v>
      </c>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row>
    <row r="40" spans="1:116" s="10" customFormat="1" ht="39">
      <c r="A40" s="77"/>
      <c r="B40" s="73" t="s">
        <v>56</v>
      </c>
      <c r="C40" s="74"/>
      <c r="D40" s="76" t="s">
        <v>3</v>
      </c>
      <c r="E40" s="83" t="s">
        <v>163</v>
      </c>
      <c r="F40" s="84">
        <v>99901005</v>
      </c>
      <c r="G40" s="78"/>
      <c r="H40" s="100">
        <f t="shared" si="1"/>
        <v>100</v>
      </c>
      <c r="I40" s="100">
        <f t="shared" si="1"/>
        <v>0</v>
      </c>
      <c r="J40" s="100">
        <f t="shared" si="1"/>
        <v>0</v>
      </c>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row>
    <row r="41" spans="1:116" s="10" customFormat="1" ht="39">
      <c r="A41" s="77"/>
      <c r="B41" s="73" t="s">
        <v>166</v>
      </c>
      <c r="C41" s="74"/>
      <c r="D41" s="76" t="s">
        <v>3</v>
      </c>
      <c r="E41" s="83" t="s">
        <v>163</v>
      </c>
      <c r="F41" s="84">
        <v>99901005</v>
      </c>
      <c r="G41" s="78" t="s">
        <v>167</v>
      </c>
      <c r="H41" s="100">
        <v>100</v>
      </c>
      <c r="I41" s="61">
        <v>0</v>
      </c>
      <c r="J41" s="62">
        <v>0</v>
      </c>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row>
    <row r="42" spans="1:116" s="8" customFormat="1" ht="23.25" customHeight="1">
      <c r="A42" s="71"/>
      <c r="B42" s="81" t="s">
        <v>28</v>
      </c>
      <c r="C42" s="79"/>
      <c r="D42" s="76" t="s">
        <v>3</v>
      </c>
      <c r="E42" s="83" t="s">
        <v>168</v>
      </c>
      <c r="F42" s="84"/>
      <c r="G42" s="78"/>
      <c r="H42" s="100">
        <f>H43+H46</f>
        <v>102</v>
      </c>
      <c r="I42" s="100">
        <f>I43+I46</f>
        <v>32.5487</v>
      </c>
      <c r="J42" s="62">
        <v>31.9</v>
      </c>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row>
    <row r="43" spans="1:116" s="8" customFormat="1" ht="46.5" customHeight="1">
      <c r="A43" s="71"/>
      <c r="B43" s="81" t="s">
        <v>56</v>
      </c>
      <c r="C43" s="79"/>
      <c r="D43" s="76" t="s">
        <v>3</v>
      </c>
      <c r="E43" s="83" t="s">
        <v>168</v>
      </c>
      <c r="F43" s="84">
        <v>9100000</v>
      </c>
      <c r="G43" s="78"/>
      <c r="H43" s="100">
        <f>H44</f>
        <v>1</v>
      </c>
      <c r="I43" s="61">
        <f>I44</f>
        <v>1</v>
      </c>
      <c r="J43" s="62">
        <v>100</v>
      </c>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row>
    <row r="44" spans="1:116" s="8" customFormat="1" ht="23.25" customHeight="1">
      <c r="A44" s="71"/>
      <c r="B44" s="81"/>
      <c r="C44" s="79"/>
      <c r="D44" s="76" t="s">
        <v>3</v>
      </c>
      <c r="E44" s="83" t="s">
        <v>168</v>
      </c>
      <c r="F44" s="84">
        <v>9107134</v>
      </c>
      <c r="G44" s="78"/>
      <c r="H44" s="100">
        <f>H45</f>
        <v>1</v>
      </c>
      <c r="I44" s="61">
        <f>I45</f>
        <v>1</v>
      </c>
      <c r="J44" s="62">
        <v>100</v>
      </c>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row>
    <row r="45" spans="1:116" s="8" customFormat="1" ht="55.5" customHeight="1">
      <c r="A45" s="71"/>
      <c r="B45" s="81" t="s">
        <v>40</v>
      </c>
      <c r="C45" s="79"/>
      <c r="D45" s="76" t="s">
        <v>3</v>
      </c>
      <c r="E45" s="83" t="s">
        <v>168</v>
      </c>
      <c r="F45" s="84">
        <v>9107134</v>
      </c>
      <c r="G45" s="78" t="s">
        <v>73</v>
      </c>
      <c r="H45" s="100">
        <v>1</v>
      </c>
      <c r="I45" s="61">
        <v>1</v>
      </c>
      <c r="J45" s="62">
        <v>100</v>
      </c>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row>
    <row r="46" spans="1:116" s="10" customFormat="1" ht="25.5">
      <c r="A46" s="71"/>
      <c r="B46" s="81" t="s">
        <v>58</v>
      </c>
      <c r="C46" s="74"/>
      <c r="D46" s="76" t="s">
        <v>3</v>
      </c>
      <c r="E46" s="76" t="s">
        <v>168</v>
      </c>
      <c r="F46" s="75">
        <v>9200000</v>
      </c>
      <c r="G46" s="78"/>
      <c r="H46" s="100">
        <f>H47</f>
        <v>101</v>
      </c>
      <c r="I46" s="100">
        <f>I47</f>
        <v>31.5487</v>
      </c>
      <c r="J46" s="147">
        <f>J47</f>
        <v>59.6165</v>
      </c>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row>
    <row r="47" spans="1:116" s="8" customFormat="1" ht="36.75" customHeight="1">
      <c r="A47" s="84"/>
      <c r="B47" s="73" t="s">
        <v>59</v>
      </c>
      <c r="C47" s="74"/>
      <c r="D47" s="76" t="s">
        <v>3</v>
      </c>
      <c r="E47" s="76" t="s">
        <v>168</v>
      </c>
      <c r="F47" s="75">
        <v>9200003</v>
      </c>
      <c r="G47" s="76"/>
      <c r="H47" s="100">
        <f>H48+H49</f>
        <v>101</v>
      </c>
      <c r="I47" s="100">
        <f>I48+I49</f>
        <v>31.5487</v>
      </c>
      <c r="J47" s="147">
        <f>(J48+J49)/2</f>
        <v>59.6165</v>
      </c>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row>
    <row r="48" spans="1:116" s="8" customFormat="1" ht="47.25" customHeight="1">
      <c r="A48" s="84"/>
      <c r="B48" s="73" t="s">
        <v>40</v>
      </c>
      <c r="C48" s="74"/>
      <c r="D48" s="76" t="s">
        <v>3</v>
      </c>
      <c r="E48" s="76" t="s">
        <v>168</v>
      </c>
      <c r="F48" s="75">
        <v>9200003</v>
      </c>
      <c r="G48" s="76">
        <v>240</v>
      </c>
      <c r="H48" s="100">
        <v>100</v>
      </c>
      <c r="I48" s="61">
        <v>30.663</v>
      </c>
      <c r="J48" s="62">
        <f>I48/H48*100</f>
        <v>30.663</v>
      </c>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row>
    <row r="49" spans="1:116" s="8" customFormat="1" ht="16.5">
      <c r="A49" s="84"/>
      <c r="B49" s="73" t="s">
        <v>41</v>
      </c>
      <c r="C49" s="74"/>
      <c r="D49" s="76" t="s">
        <v>3</v>
      </c>
      <c r="E49" s="76" t="s">
        <v>168</v>
      </c>
      <c r="F49" s="75">
        <v>9200003</v>
      </c>
      <c r="G49" s="76">
        <v>850</v>
      </c>
      <c r="H49" s="100">
        <v>1</v>
      </c>
      <c r="I49" s="61">
        <v>0.8857</v>
      </c>
      <c r="J49" s="62">
        <f>I49/H49*100</f>
        <v>88.57000000000001</v>
      </c>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row>
    <row r="50" spans="1:116" s="10" customFormat="1" ht="24.75" customHeight="1">
      <c r="A50" s="148">
        <v>2</v>
      </c>
      <c r="B50" s="68" t="s">
        <v>60</v>
      </c>
      <c r="C50" s="74"/>
      <c r="D50" s="85" t="s">
        <v>164</v>
      </c>
      <c r="E50" s="85"/>
      <c r="F50" s="86"/>
      <c r="G50" s="85"/>
      <c r="H50" s="149">
        <f>H51</f>
        <v>102.24000000000001</v>
      </c>
      <c r="I50" s="87">
        <f>I51</f>
        <v>63.798</v>
      </c>
      <c r="J50" s="72">
        <v>100</v>
      </c>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row>
    <row r="51" spans="1:116" s="8" customFormat="1" ht="24.75" customHeight="1">
      <c r="A51" s="148"/>
      <c r="B51" s="73" t="s">
        <v>61</v>
      </c>
      <c r="C51" s="74"/>
      <c r="D51" s="76" t="s">
        <v>164</v>
      </c>
      <c r="E51" s="76" t="s">
        <v>18</v>
      </c>
      <c r="F51" s="76"/>
      <c r="G51" s="76"/>
      <c r="H51" s="100">
        <f>H53</f>
        <v>102.24000000000001</v>
      </c>
      <c r="I51" s="61">
        <f>I52</f>
        <v>63.798</v>
      </c>
      <c r="J51" s="62">
        <v>100</v>
      </c>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row>
    <row r="52" spans="1:116" s="8" customFormat="1" ht="38.25" customHeight="1">
      <c r="A52" s="148"/>
      <c r="B52" s="73" t="s">
        <v>56</v>
      </c>
      <c r="C52" s="74"/>
      <c r="D52" s="76" t="s">
        <v>164</v>
      </c>
      <c r="E52" s="76" t="s">
        <v>18</v>
      </c>
      <c r="F52" s="75">
        <v>9900000</v>
      </c>
      <c r="G52" s="76"/>
      <c r="H52" s="100">
        <f>H53</f>
        <v>102.24000000000001</v>
      </c>
      <c r="I52" s="100">
        <f>I53</f>
        <v>63.798</v>
      </c>
      <c r="J52" s="147">
        <f>I52/H52*100</f>
        <v>62.40023474178403</v>
      </c>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row>
    <row r="53" spans="1:116" s="10" customFormat="1" ht="38.25" customHeight="1">
      <c r="A53" s="77"/>
      <c r="B53" s="73" t="s">
        <v>62</v>
      </c>
      <c r="C53" s="74"/>
      <c r="D53" s="76" t="s">
        <v>164</v>
      </c>
      <c r="E53" s="76" t="s">
        <v>18</v>
      </c>
      <c r="F53" s="75">
        <v>9905118</v>
      </c>
      <c r="G53" s="76"/>
      <c r="H53" s="100">
        <f>H54+H55</f>
        <v>102.24000000000001</v>
      </c>
      <c r="I53" s="100">
        <f>I54</f>
        <v>63.798</v>
      </c>
      <c r="J53" s="62">
        <v>100</v>
      </c>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row>
    <row r="54" spans="1:116" s="8" customFormat="1" ht="39.75" customHeight="1">
      <c r="A54" s="77"/>
      <c r="B54" s="73" t="s">
        <v>39</v>
      </c>
      <c r="C54" s="74"/>
      <c r="D54" s="76" t="s">
        <v>164</v>
      </c>
      <c r="E54" s="76" t="s">
        <v>18</v>
      </c>
      <c r="F54" s="75">
        <v>9905118</v>
      </c>
      <c r="G54" s="76" t="s">
        <v>43</v>
      </c>
      <c r="H54" s="100">
        <v>63.798</v>
      </c>
      <c r="I54" s="61">
        <v>63.798</v>
      </c>
      <c r="J54" s="62">
        <v>100</v>
      </c>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row>
    <row r="55" spans="1:116" s="8" customFormat="1" ht="50.25" customHeight="1">
      <c r="A55" s="77"/>
      <c r="B55" s="73" t="s">
        <v>40</v>
      </c>
      <c r="C55" s="74"/>
      <c r="D55" s="76" t="s">
        <v>164</v>
      </c>
      <c r="E55" s="76" t="s">
        <v>18</v>
      </c>
      <c r="F55" s="75">
        <v>9905118</v>
      </c>
      <c r="G55" s="76" t="s">
        <v>73</v>
      </c>
      <c r="H55" s="100">
        <v>38.442</v>
      </c>
      <c r="I55" s="61">
        <v>0</v>
      </c>
      <c r="J55" s="62">
        <v>0</v>
      </c>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row>
    <row r="56" spans="1:116" s="10" customFormat="1" ht="30.75" customHeight="1">
      <c r="A56" s="71">
        <v>3</v>
      </c>
      <c r="B56" s="68" t="s">
        <v>63</v>
      </c>
      <c r="C56" s="69"/>
      <c r="D56" s="85" t="s">
        <v>29</v>
      </c>
      <c r="E56" s="85"/>
      <c r="F56" s="86"/>
      <c r="G56" s="85"/>
      <c r="H56" s="149">
        <f>H57</f>
        <v>195.84</v>
      </c>
      <c r="I56" s="87">
        <f>I57</f>
        <v>195.84</v>
      </c>
      <c r="J56" s="72">
        <v>100</v>
      </c>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row>
    <row r="57" spans="1:116" s="8" customFormat="1" ht="38.25" customHeight="1">
      <c r="A57" s="71"/>
      <c r="B57" s="73" t="s">
        <v>64</v>
      </c>
      <c r="C57" s="82"/>
      <c r="D57" s="76" t="s">
        <v>29</v>
      </c>
      <c r="E57" s="76" t="s">
        <v>65</v>
      </c>
      <c r="F57" s="75"/>
      <c r="G57" s="76"/>
      <c r="H57" s="100">
        <f>H58+H63</f>
        <v>195.84</v>
      </c>
      <c r="I57" s="61">
        <f>I63</f>
        <v>195.84</v>
      </c>
      <c r="J57" s="62">
        <v>100</v>
      </c>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row>
    <row r="58" spans="1:116" s="10" customFormat="1" ht="79.5" customHeight="1" hidden="1">
      <c r="A58" s="71"/>
      <c r="B58" s="73" t="s">
        <v>66</v>
      </c>
      <c r="C58" s="82"/>
      <c r="D58" s="76" t="s">
        <v>29</v>
      </c>
      <c r="E58" s="76" t="s">
        <v>65</v>
      </c>
      <c r="F58" s="75">
        <v>1500000</v>
      </c>
      <c r="G58" s="76"/>
      <c r="H58" s="100">
        <v>0</v>
      </c>
      <c r="I58" s="61"/>
      <c r="J58" s="62">
        <v>100</v>
      </c>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row>
    <row r="59" spans="1:116" s="8" customFormat="1" ht="110.25" customHeight="1" hidden="1">
      <c r="A59" s="77"/>
      <c r="B59" s="88" t="s">
        <v>67</v>
      </c>
      <c r="C59" s="67"/>
      <c r="D59" s="76" t="s">
        <v>29</v>
      </c>
      <c r="E59" s="76" t="s">
        <v>65</v>
      </c>
      <c r="F59" s="75">
        <v>1501329</v>
      </c>
      <c r="G59" s="76"/>
      <c r="H59" s="100">
        <f>H60</f>
        <v>45.84</v>
      </c>
      <c r="I59" s="61"/>
      <c r="J59" s="62">
        <v>100</v>
      </c>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row>
    <row r="60" spans="1:116" s="10" customFormat="1" ht="56.25" customHeight="1" hidden="1">
      <c r="A60" s="71"/>
      <c r="B60" s="73" t="s">
        <v>40</v>
      </c>
      <c r="C60" s="82"/>
      <c r="D60" s="76" t="s">
        <v>29</v>
      </c>
      <c r="E60" s="76" t="s">
        <v>65</v>
      </c>
      <c r="F60" s="75">
        <v>1501329</v>
      </c>
      <c r="G60" s="76">
        <v>240</v>
      </c>
      <c r="H60" s="100">
        <v>45.84</v>
      </c>
      <c r="I60" s="61">
        <v>45.84</v>
      </c>
      <c r="J60" s="62">
        <v>100</v>
      </c>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row>
    <row r="61" spans="1:116" s="8" customFormat="1" ht="75.75" customHeight="1" hidden="1">
      <c r="A61" s="71"/>
      <c r="B61" s="73" t="s">
        <v>68</v>
      </c>
      <c r="C61" s="82"/>
      <c r="D61" s="76" t="s">
        <v>29</v>
      </c>
      <c r="E61" s="76" t="s">
        <v>65</v>
      </c>
      <c r="F61" s="75">
        <v>1507088</v>
      </c>
      <c r="G61" s="76"/>
      <c r="H61" s="100">
        <f>H62</f>
        <v>63.90704</v>
      </c>
      <c r="I61" s="61"/>
      <c r="J61" s="62">
        <v>100</v>
      </c>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row>
    <row r="62" spans="1:116" s="8" customFormat="1" ht="42" customHeight="1" hidden="1">
      <c r="A62" s="71"/>
      <c r="B62" s="73" t="s">
        <v>40</v>
      </c>
      <c r="C62" s="82"/>
      <c r="D62" s="76" t="s">
        <v>29</v>
      </c>
      <c r="E62" s="76" t="s">
        <v>65</v>
      </c>
      <c r="F62" s="75">
        <v>1507088</v>
      </c>
      <c r="G62" s="76">
        <v>240</v>
      </c>
      <c r="H62" s="100">
        <v>63.90704</v>
      </c>
      <c r="I62" s="61"/>
      <c r="J62" s="62">
        <v>100</v>
      </c>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row>
    <row r="63" spans="1:116" s="8" customFormat="1" ht="51.75" customHeight="1">
      <c r="A63" s="71"/>
      <c r="B63" s="73" t="s">
        <v>56</v>
      </c>
      <c r="C63" s="82"/>
      <c r="D63" s="76" t="s">
        <v>29</v>
      </c>
      <c r="E63" s="76">
        <v>309</v>
      </c>
      <c r="F63" s="75">
        <v>9900000</v>
      </c>
      <c r="G63" s="76"/>
      <c r="H63" s="100">
        <f>H64</f>
        <v>195.84</v>
      </c>
      <c r="I63" s="100">
        <f>I64</f>
        <v>195.84</v>
      </c>
      <c r="J63" s="100">
        <f>J64</f>
        <v>100</v>
      </c>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row>
    <row r="64" spans="1:116" s="8" customFormat="1" ht="26.25" customHeight="1">
      <c r="A64" s="77"/>
      <c r="B64" s="73" t="s">
        <v>69</v>
      </c>
      <c r="C64" s="82"/>
      <c r="D64" s="76" t="s">
        <v>29</v>
      </c>
      <c r="E64" s="76">
        <v>309</v>
      </c>
      <c r="F64" s="75">
        <v>9901162</v>
      </c>
      <c r="G64" s="76"/>
      <c r="H64" s="100">
        <f>H65+H66</f>
        <v>195.84</v>
      </c>
      <c r="I64" s="100">
        <f>I65+I66</f>
        <v>195.84</v>
      </c>
      <c r="J64" s="62">
        <v>100</v>
      </c>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row>
    <row r="65" spans="1:116" s="8" customFormat="1" ht="29.25" customHeight="1">
      <c r="A65" s="77"/>
      <c r="B65" s="73" t="s">
        <v>40</v>
      </c>
      <c r="C65" s="82"/>
      <c r="D65" s="76" t="s">
        <v>29</v>
      </c>
      <c r="E65" s="76">
        <v>309</v>
      </c>
      <c r="F65" s="75">
        <v>9901162</v>
      </c>
      <c r="G65" s="76">
        <v>240</v>
      </c>
      <c r="H65" s="100">
        <v>45.84</v>
      </c>
      <c r="I65" s="61">
        <v>45.84</v>
      </c>
      <c r="J65" s="62">
        <v>100</v>
      </c>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row>
    <row r="66" spans="1:116" s="8" customFormat="1" ht="22.5" customHeight="1">
      <c r="A66" s="77"/>
      <c r="B66" s="73" t="s">
        <v>70</v>
      </c>
      <c r="C66" s="74"/>
      <c r="D66" s="76" t="s">
        <v>29</v>
      </c>
      <c r="E66" s="76">
        <v>309</v>
      </c>
      <c r="F66" s="75">
        <v>9901162</v>
      </c>
      <c r="G66" s="76" t="s">
        <v>71</v>
      </c>
      <c r="H66" s="100">
        <v>150</v>
      </c>
      <c r="I66" s="61">
        <v>150</v>
      </c>
      <c r="J66" s="62">
        <v>100</v>
      </c>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row>
    <row r="67" spans="1:116" s="8" customFormat="1" ht="22.5" customHeight="1">
      <c r="A67" s="71">
        <v>4</v>
      </c>
      <c r="B67" s="68" t="s">
        <v>30</v>
      </c>
      <c r="C67" s="74"/>
      <c r="D67" s="85" t="s">
        <v>165</v>
      </c>
      <c r="E67" s="85"/>
      <c r="F67" s="86"/>
      <c r="G67" s="85"/>
      <c r="H67" s="149">
        <f>H68+H84</f>
        <v>5559.43127</v>
      </c>
      <c r="I67" s="149">
        <f>I68+I84</f>
        <v>2426.3420800000004</v>
      </c>
      <c r="J67" s="149">
        <f>J68+J87+J76+J81+J85+J90</f>
        <v>415.16544653173844</v>
      </c>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row>
    <row r="68" spans="1:116" s="8" customFormat="1" ht="22.5" customHeight="1">
      <c r="A68" s="71"/>
      <c r="B68" s="68" t="s">
        <v>72</v>
      </c>
      <c r="C68" s="82"/>
      <c r="D68" s="76" t="s">
        <v>165</v>
      </c>
      <c r="E68" s="76" t="s">
        <v>169</v>
      </c>
      <c r="F68" s="75"/>
      <c r="G68" s="89"/>
      <c r="H68" s="100">
        <f>H69+H81+H76</f>
        <v>3915.93127</v>
      </c>
      <c r="I68" s="100">
        <f>I69+I81</f>
        <v>2286.88558</v>
      </c>
      <c r="J68" s="62">
        <v>53.5</v>
      </c>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row>
    <row r="69" spans="1:116" s="8" customFormat="1" ht="77.25">
      <c r="A69" s="71"/>
      <c r="B69" s="73" t="s">
        <v>92</v>
      </c>
      <c r="C69" s="82"/>
      <c r="D69" s="76" t="s">
        <v>165</v>
      </c>
      <c r="E69" s="76" t="s">
        <v>169</v>
      </c>
      <c r="F69" s="75">
        <v>1000000</v>
      </c>
      <c r="G69" s="89"/>
      <c r="H69" s="100">
        <f>H70+H72+H74</f>
        <v>2428.55899</v>
      </c>
      <c r="I69" s="100">
        <f>I70+I72+I74+I76</f>
        <v>2060.55308</v>
      </c>
      <c r="J69" s="62">
        <v>84.7</v>
      </c>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row>
    <row r="70" spans="1:116" s="8" customFormat="1" ht="141">
      <c r="A70" s="71"/>
      <c r="B70" s="73" t="s">
        <v>93</v>
      </c>
      <c r="C70" s="82"/>
      <c r="D70" s="76" t="s">
        <v>165</v>
      </c>
      <c r="E70" s="76" t="s">
        <v>169</v>
      </c>
      <c r="F70" s="75">
        <v>1001011</v>
      </c>
      <c r="G70" s="76"/>
      <c r="H70" s="100">
        <v>492.75899</v>
      </c>
      <c r="I70" s="61">
        <f>I71</f>
        <v>263.37716</v>
      </c>
      <c r="J70" s="62">
        <v>53.4</v>
      </c>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row>
    <row r="71" spans="1:116" s="8" customFormat="1" ht="48" customHeight="1">
      <c r="A71" s="71"/>
      <c r="B71" s="73" t="s">
        <v>40</v>
      </c>
      <c r="C71" s="82"/>
      <c r="D71" s="76" t="s">
        <v>165</v>
      </c>
      <c r="E71" s="76" t="s">
        <v>169</v>
      </c>
      <c r="F71" s="75">
        <v>1001011</v>
      </c>
      <c r="G71" s="76" t="s">
        <v>73</v>
      </c>
      <c r="H71" s="100">
        <v>492.75899</v>
      </c>
      <c r="I71" s="61">
        <v>263.37716</v>
      </c>
      <c r="J71" s="62">
        <v>53.54</v>
      </c>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row>
    <row r="72" spans="1:116" s="8" customFormat="1" ht="128.25">
      <c r="A72" s="71"/>
      <c r="B72" s="73" t="s">
        <v>94</v>
      </c>
      <c r="C72" s="82"/>
      <c r="D72" s="76" t="s">
        <v>165</v>
      </c>
      <c r="E72" s="76" t="s">
        <v>169</v>
      </c>
      <c r="F72" s="75">
        <v>1007013</v>
      </c>
      <c r="G72" s="76"/>
      <c r="H72" s="100">
        <f>H73</f>
        <v>230.3</v>
      </c>
      <c r="I72" s="61">
        <f>I73</f>
        <v>185.07273</v>
      </c>
      <c r="J72" s="62">
        <v>80.4</v>
      </c>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row>
    <row r="73" spans="1:116" s="8" customFormat="1" ht="48" customHeight="1">
      <c r="A73" s="71"/>
      <c r="B73" s="73" t="s">
        <v>40</v>
      </c>
      <c r="C73" s="82"/>
      <c r="D73" s="76" t="s">
        <v>165</v>
      </c>
      <c r="E73" s="76" t="s">
        <v>169</v>
      </c>
      <c r="F73" s="75">
        <v>1007013</v>
      </c>
      <c r="G73" s="76" t="s">
        <v>73</v>
      </c>
      <c r="H73" s="100">
        <v>230.3</v>
      </c>
      <c r="I73" s="100">
        <v>185.07273</v>
      </c>
      <c r="J73" s="62">
        <v>80.4</v>
      </c>
      <c r="K73" s="7"/>
      <c r="L73" s="7"/>
      <c r="M73" s="7"/>
      <c r="N73" s="7" t="s">
        <v>100</v>
      </c>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row>
    <row r="74" spans="1:116" s="8" customFormat="1" ht="172.5" customHeight="1">
      <c r="A74" s="71"/>
      <c r="B74" s="73" t="s">
        <v>107</v>
      </c>
      <c r="C74" s="82"/>
      <c r="D74" s="76" t="s">
        <v>165</v>
      </c>
      <c r="E74" s="76" t="s">
        <v>169</v>
      </c>
      <c r="F74" s="75">
        <v>1007014</v>
      </c>
      <c r="G74" s="76"/>
      <c r="H74" s="100">
        <f>H75</f>
        <v>1705.5</v>
      </c>
      <c r="I74" s="100">
        <f>I75</f>
        <v>1420.61819</v>
      </c>
      <c r="J74" s="62">
        <v>100</v>
      </c>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row>
    <row r="75" spans="1:116" s="8" customFormat="1" ht="48" customHeight="1">
      <c r="A75" s="71"/>
      <c r="B75" s="73" t="s">
        <v>40</v>
      </c>
      <c r="C75" s="82"/>
      <c r="D75" s="76" t="s">
        <v>165</v>
      </c>
      <c r="E75" s="76" t="s">
        <v>169</v>
      </c>
      <c r="F75" s="75">
        <v>1007014</v>
      </c>
      <c r="G75" s="76" t="s">
        <v>73</v>
      </c>
      <c r="H75" s="100">
        <v>1705.5</v>
      </c>
      <c r="I75" s="100">
        <v>1420.61819</v>
      </c>
      <c r="J75" s="62">
        <v>100</v>
      </c>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row>
    <row r="76" spans="1:116" s="8" customFormat="1" ht="80.25" customHeight="1">
      <c r="A76" s="71"/>
      <c r="B76" s="73" t="s">
        <v>66</v>
      </c>
      <c r="C76" s="82"/>
      <c r="D76" s="76" t="s">
        <v>165</v>
      </c>
      <c r="E76" s="76" t="s">
        <v>101</v>
      </c>
      <c r="F76" s="75">
        <v>1500000</v>
      </c>
      <c r="G76" s="76"/>
      <c r="H76" s="100">
        <f>H77+H79</f>
        <v>191.48499999999999</v>
      </c>
      <c r="I76" s="100">
        <f>I77+I79</f>
        <v>191.48499999999999</v>
      </c>
      <c r="J76" s="62">
        <v>100</v>
      </c>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row>
    <row r="77" spans="1:116" s="8" customFormat="1" ht="87" customHeight="1">
      <c r="A77" s="71"/>
      <c r="B77" s="73" t="s">
        <v>108</v>
      </c>
      <c r="C77" s="82"/>
      <c r="D77" s="76" t="s">
        <v>165</v>
      </c>
      <c r="E77" s="76" t="s">
        <v>101</v>
      </c>
      <c r="F77" s="75">
        <v>1501329</v>
      </c>
      <c r="G77" s="76"/>
      <c r="H77" s="100">
        <f>H78</f>
        <v>62.725</v>
      </c>
      <c r="I77" s="100">
        <f>I78</f>
        <v>62.725</v>
      </c>
      <c r="J77" s="62">
        <v>100</v>
      </c>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row>
    <row r="78" spans="1:116" s="8" customFormat="1" ht="48" customHeight="1">
      <c r="A78" s="71"/>
      <c r="B78" s="73" t="s">
        <v>40</v>
      </c>
      <c r="C78" s="82"/>
      <c r="D78" s="76" t="s">
        <v>165</v>
      </c>
      <c r="E78" s="76" t="s">
        <v>101</v>
      </c>
      <c r="F78" s="75">
        <v>1501329</v>
      </c>
      <c r="G78" s="76" t="s">
        <v>73</v>
      </c>
      <c r="H78" s="100">
        <v>62.725</v>
      </c>
      <c r="I78" s="100">
        <v>62.725</v>
      </c>
      <c r="J78" s="62">
        <v>100</v>
      </c>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row>
    <row r="79" spans="1:116" s="8" customFormat="1" ht="85.5" customHeight="1">
      <c r="A79" s="71"/>
      <c r="B79" s="90" t="s">
        <v>109</v>
      </c>
      <c r="C79" s="91"/>
      <c r="D79" s="92" t="s">
        <v>165</v>
      </c>
      <c r="E79" s="92" t="s">
        <v>101</v>
      </c>
      <c r="F79" s="93">
        <v>1507088</v>
      </c>
      <c r="G79" s="92"/>
      <c r="H79" s="100">
        <f>H80</f>
        <v>128.76</v>
      </c>
      <c r="I79" s="100">
        <f>I80</f>
        <v>128.76</v>
      </c>
      <c r="J79" s="62">
        <v>100</v>
      </c>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row>
    <row r="80" spans="1:116" s="8" customFormat="1" ht="48" customHeight="1">
      <c r="A80" s="71"/>
      <c r="B80" s="73" t="s">
        <v>40</v>
      </c>
      <c r="C80" s="82"/>
      <c r="D80" s="76" t="s">
        <v>165</v>
      </c>
      <c r="E80" s="76" t="s">
        <v>101</v>
      </c>
      <c r="F80" s="75">
        <v>1507088</v>
      </c>
      <c r="G80" s="76" t="s">
        <v>73</v>
      </c>
      <c r="H80" s="100">
        <v>128.76</v>
      </c>
      <c r="I80" s="100">
        <v>128.76</v>
      </c>
      <c r="J80" s="62">
        <v>100</v>
      </c>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row>
    <row r="81" spans="1:116" s="8" customFormat="1" ht="39">
      <c r="A81" s="71"/>
      <c r="B81" s="73" t="s">
        <v>56</v>
      </c>
      <c r="C81" s="82"/>
      <c r="D81" s="76" t="s">
        <v>165</v>
      </c>
      <c r="E81" s="76" t="s">
        <v>169</v>
      </c>
      <c r="F81" s="75">
        <v>9900000</v>
      </c>
      <c r="G81" s="76"/>
      <c r="H81" s="100">
        <f aca="true" t="shared" si="2" ref="H81:J82">H82</f>
        <v>1295.88728</v>
      </c>
      <c r="I81" s="61">
        <f t="shared" si="2"/>
        <v>226.3325</v>
      </c>
      <c r="J81" s="62">
        <f t="shared" si="2"/>
        <v>17.465446531738472</v>
      </c>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row>
    <row r="82" spans="1:116" s="8" customFormat="1" ht="43.5" customHeight="1">
      <c r="A82" s="77"/>
      <c r="B82" s="73" t="s">
        <v>74</v>
      </c>
      <c r="C82" s="82"/>
      <c r="D82" s="76" t="s">
        <v>165</v>
      </c>
      <c r="E82" s="76" t="s">
        <v>169</v>
      </c>
      <c r="F82" s="75">
        <v>9901010</v>
      </c>
      <c r="G82" s="76"/>
      <c r="H82" s="100">
        <v>1295.88728</v>
      </c>
      <c r="I82" s="61">
        <f t="shared" si="2"/>
        <v>226.3325</v>
      </c>
      <c r="J82" s="62">
        <f t="shared" si="2"/>
        <v>17.465446531738472</v>
      </c>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row>
    <row r="83" spans="1:116" s="8" customFormat="1" ht="48" customHeight="1">
      <c r="A83" s="77"/>
      <c r="B83" s="73" t="s">
        <v>40</v>
      </c>
      <c r="C83" s="82"/>
      <c r="D83" s="76" t="s">
        <v>165</v>
      </c>
      <c r="E83" s="76" t="s">
        <v>169</v>
      </c>
      <c r="F83" s="75">
        <v>9901010</v>
      </c>
      <c r="G83" s="76" t="s">
        <v>73</v>
      </c>
      <c r="H83" s="100">
        <v>1295.88728</v>
      </c>
      <c r="I83" s="61">
        <v>226.3325</v>
      </c>
      <c r="J83" s="62">
        <f>I83/H83*100</f>
        <v>17.465446531738472</v>
      </c>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row>
    <row r="84" spans="1:116" s="8" customFormat="1" ht="31.5" customHeight="1">
      <c r="A84" s="77"/>
      <c r="B84" s="73" t="s">
        <v>76</v>
      </c>
      <c r="C84" s="82"/>
      <c r="D84" s="76" t="s">
        <v>165</v>
      </c>
      <c r="E84" s="76" t="s">
        <v>102</v>
      </c>
      <c r="F84" s="75"/>
      <c r="G84" s="76"/>
      <c r="H84" s="100">
        <f>H85+H90</f>
        <v>1643.5</v>
      </c>
      <c r="I84" s="100">
        <f>I85+I90</f>
        <v>139.4565</v>
      </c>
      <c r="J84" s="62">
        <v>8.5</v>
      </c>
      <c r="K84" s="9"/>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row>
    <row r="85" spans="1:116" s="8" customFormat="1" ht="63.75" customHeight="1">
      <c r="A85" s="77"/>
      <c r="B85" s="73" t="s">
        <v>75</v>
      </c>
      <c r="C85" s="82"/>
      <c r="D85" s="76" t="s">
        <v>165</v>
      </c>
      <c r="E85" s="76" t="s">
        <v>102</v>
      </c>
      <c r="F85" s="75">
        <v>1500000</v>
      </c>
      <c r="G85" s="76"/>
      <c r="H85" s="100">
        <f>H86+H88</f>
        <v>99.5</v>
      </c>
      <c r="I85" s="100">
        <f>I86+I88</f>
        <v>99.5</v>
      </c>
      <c r="J85" s="62">
        <v>100</v>
      </c>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row>
    <row r="86" spans="1:116" s="8" customFormat="1" ht="114" customHeight="1">
      <c r="A86" s="77"/>
      <c r="B86" s="73" t="s">
        <v>110</v>
      </c>
      <c r="C86" s="82"/>
      <c r="D86" s="76" t="s">
        <v>165</v>
      </c>
      <c r="E86" s="76" t="s">
        <v>102</v>
      </c>
      <c r="F86" s="75">
        <v>1501329</v>
      </c>
      <c r="G86" s="76"/>
      <c r="H86" s="100">
        <f>H87</f>
        <v>37.5</v>
      </c>
      <c r="I86" s="61">
        <f>I87</f>
        <v>37.5</v>
      </c>
      <c r="J86" s="62">
        <v>100</v>
      </c>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row>
    <row r="87" spans="1:116" s="8" customFormat="1" ht="53.25" customHeight="1">
      <c r="A87" s="71"/>
      <c r="B87" s="90" t="s">
        <v>40</v>
      </c>
      <c r="C87" s="82"/>
      <c r="D87" s="76" t="s">
        <v>165</v>
      </c>
      <c r="E87" s="76" t="s">
        <v>102</v>
      </c>
      <c r="F87" s="75">
        <v>1501329</v>
      </c>
      <c r="G87" s="76" t="s">
        <v>73</v>
      </c>
      <c r="H87" s="100">
        <v>37.5</v>
      </c>
      <c r="I87" s="61">
        <v>37.5</v>
      </c>
      <c r="J87" s="62">
        <v>100</v>
      </c>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row>
    <row r="88" spans="1:116" s="8" customFormat="1" ht="34.5" customHeight="1">
      <c r="A88" s="71"/>
      <c r="B88" s="73" t="s">
        <v>76</v>
      </c>
      <c r="C88" s="82"/>
      <c r="D88" s="76" t="s">
        <v>165</v>
      </c>
      <c r="E88" s="76" t="s">
        <v>102</v>
      </c>
      <c r="F88" s="75">
        <v>1507088</v>
      </c>
      <c r="G88" s="76"/>
      <c r="H88" s="100">
        <f>H89</f>
        <v>62</v>
      </c>
      <c r="I88" s="100">
        <f>I89</f>
        <v>62</v>
      </c>
      <c r="J88" s="100">
        <f>J89</f>
        <v>100</v>
      </c>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row>
    <row r="89" spans="1:116" s="8" customFormat="1" ht="43.5" customHeight="1">
      <c r="A89" s="71"/>
      <c r="B89" s="90" t="s">
        <v>40</v>
      </c>
      <c r="C89" s="82"/>
      <c r="D89" s="76" t="s">
        <v>165</v>
      </c>
      <c r="E89" s="76" t="s">
        <v>102</v>
      </c>
      <c r="F89" s="75">
        <v>1507088</v>
      </c>
      <c r="G89" s="76" t="s">
        <v>73</v>
      </c>
      <c r="H89" s="100">
        <v>62</v>
      </c>
      <c r="I89" s="61">
        <v>62</v>
      </c>
      <c r="J89" s="62">
        <v>100</v>
      </c>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row>
    <row r="90" spans="1:116" s="8" customFormat="1" ht="37.5" customHeight="1">
      <c r="A90" s="71"/>
      <c r="B90" s="73" t="s">
        <v>56</v>
      </c>
      <c r="C90" s="82"/>
      <c r="D90" s="76" t="s">
        <v>165</v>
      </c>
      <c r="E90" s="76" t="s">
        <v>102</v>
      </c>
      <c r="F90" s="75">
        <v>9900000</v>
      </c>
      <c r="G90" s="76"/>
      <c r="H90" s="100">
        <f>H91+H93</f>
        <v>1544</v>
      </c>
      <c r="I90" s="61">
        <f>I91+I93</f>
        <v>39.9565</v>
      </c>
      <c r="J90" s="62">
        <v>44.2</v>
      </c>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row>
    <row r="91" spans="1:116" s="8" customFormat="1" ht="39">
      <c r="A91" s="77"/>
      <c r="B91" s="73" t="s">
        <v>111</v>
      </c>
      <c r="C91" s="82"/>
      <c r="D91" s="76" t="s">
        <v>165</v>
      </c>
      <c r="E91" s="76" t="s">
        <v>102</v>
      </c>
      <c r="F91" s="75">
        <v>9901036</v>
      </c>
      <c r="G91" s="76"/>
      <c r="H91" s="100">
        <f>H92</f>
        <v>28.96</v>
      </c>
      <c r="I91" s="61">
        <f>I92</f>
        <v>25.34</v>
      </c>
      <c r="J91" s="62">
        <v>87.5</v>
      </c>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row>
    <row r="92" spans="1:116" s="8" customFormat="1" ht="39">
      <c r="A92" s="77"/>
      <c r="B92" s="73" t="s">
        <v>40</v>
      </c>
      <c r="C92" s="82"/>
      <c r="D92" s="76" t="s">
        <v>165</v>
      </c>
      <c r="E92" s="76" t="s">
        <v>102</v>
      </c>
      <c r="F92" s="75">
        <v>9901036</v>
      </c>
      <c r="G92" s="76">
        <v>240</v>
      </c>
      <c r="H92" s="100">
        <v>28.96</v>
      </c>
      <c r="I92" s="61">
        <v>25.34</v>
      </c>
      <c r="J92" s="62">
        <v>87.5</v>
      </c>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row>
    <row r="93" spans="1:116" s="8" customFormat="1" ht="22.5" customHeight="1">
      <c r="A93" s="77"/>
      <c r="B93" s="73" t="s">
        <v>77</v>
      </c>
      <c r="C93" s="82"/>
      <c r="D93" s="76" t="s">
        <v>165</v>
      </c>
      <c r="E93" s="76" t="s">
        <v>102</v>
      </c>
      <c r="F93" s="75">
        <v>9901038</v>
      </c>
      <c r="G93" s="76"/>
      <c r="H93" s="100">
        <f>H94</f>
        <v>1515.04</v>
      </c>
      <c r="I93" s="61">
        <f>I94</f>
        <v>14.6165</v>
      </c>
      <c r="J93" s="62">
        <v>1</v>
      </c>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row>
    <row r="94" spans="1:116" s="8" customFormat="1" ht="39">
      <c r="A94" s="77"/>
      <c r="B94" s="73" t="s">
        <v>40</v>
      </c>
      <c r="C94" s="82"/>
      <c r="D94" s="76" t="s">
        <v>165</v>
      </c>
      <c r="E94" s="76" t="s">
        <v>102</v>
      </c>
      <c r="F94" s="75">
        <v>9901038</v>
      </c>
      <c r="G94" s="76">
        <v>240</v>
      </c>
      <c r="H94" s="100">
        <v>1515.04</v>
      </c>
      <c r="I94" s="61">
        <v>14.6165</v>
      </c>
      <c r="J94" s="62">
        <v>1</v>
      </c>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row>
    <row r="95" spans="1:116" s="8" customFormat="1" ht="42.75" customHeight="1">
      <c r="A95" s="71">
        <v>5</v>
      </c>
      <c r="B95" s="94" t="s">
        <v>31</v>
      </c>
      <c r="C95" s="82"/>
      <c r="D95" s="96" t="s">
        <v>5</v>
      </c>
      <c r="E95" s="96"/>
      <c r="F95" s="95" t="s">
        <v>4</v>
      </c>
      <c r="G95" s="96" t="s">
        <v>4</v>
      </c>
      <c r="H95" s="149">
        <f>H106+H102+H96</f>
        <v>4672.987</v>
      </c>
      <c r="I95" s="149">
        <f>I106+I102+I96</f>
        <v>3371.6953999999996</v>
      </c>
      <c r="J95" s="62">
        <v>72.2</v>
      </c>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row>
    <row r="96" spans="1:116" s="8" customFormat="1" ht="24.75" customHeight="1">
      <c r="A96" s="71"/>
      <c r="B96" s="97" t="s">
        <v>103</v>
      </c>
      <c r="C96" s="98"/>
      <c r="D96" s="99" t="s">
        <v>5</v>
      </c>
      <c r="E96" s="92" t="s">
        <v>104</v>
      </c>
      <c r="F96" s="93"/>
      <c r="G96" s="92"/>
      <c r="H96" s="100">
        <f>H97</f>
        <v>242.67111</v>
      </c>
      <c r="I96" s="101">
        <f>I97</f>
        <v>47.4755</v>
      </c>
      <c r="J96" s="102">
        <f>J97</f>
        <v>19.6</v>
      </c>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row>
    <row r="97" spans="1:116" s="8" customFormat="1" ht="57.75" customHeight="1">
      <c r="A97" s="71"/>
      <c r="B97" s="97" t="s">
        <v>56</v>
      </c>
      <c r="C97" s="98"/>
      <c r="D97" s="99" t="s">
        <v>5</v>
      </c>
      <c r="E97" s="92" t="s">
        <v>104</v>
      </c>
      <c r="F97" s="93">
        <v>9900000</v>
      </c>
      <c r="G97" s="92"/>
      <c r="H97" s="100">
        <f>190.67111+52</f>
        <v>242.67111</v>
      </c>
      <c r="I97" s="101">
        <f>I98+I100</f>
        <v>47.4755</v>
      </c>
      <c r="J97" s="102">
        <v>19.6</v>
      </c>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row>
    <row r="98" spans="1:116" s="8" customFormat="1" ht="78.75" customHeight="1">
      <c r="A98" s="71"/>
      <c r="B98" s="90" t="s">
        <v>112</v>
      </c>
      <c r="C98" s="82"/>
      <c r="D98" s="92" t="s">
        <v>5</v>
      </c>
      <c r="E98" s="92" t="s">
        <v>104</v>
      </c>
      <c r="F98" s="92">
        <v>9901377</v>
      </c>
      <c r="G98" s="92"/>
      <c r="H98" s="100">
        <f>H99</f>
        <v>52</v>
      </c>
      <c r="I98" s="101">
        <f>I99</f>
        <v>47.4755</v>
      </c>
      <c r="J98" s="102">
        <f>J99</f>
        <v>90.3</v>
      </c>
      <c r="K98" s="60"/>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row>
    <row r="99" spans="1:116" s="8" customFormat="1" ht="42.75" customHeight="1">
      <c r="A99" s="71"/>
      <c r="B99" s="90" t="s">
        <v>40</v>
      </c>
      <c r="C99" s="82"/>
      <c r="D99" s="92" t="s">
        <v>5</v>
      </c>
      <c r="E99" s="92" t="s">
        <v>104</v>
      </c>
      <c r="F99" s="92">
        <v>9901377</v>
      </c>
      <c r="G99" s="92" t="s">
        <v>73</v>
      </c>
      <c r="H99" s="100">
        <v>52</v>
      </c>
      <c r="I99" s="101">
        <v>47.4755</v>
      </c>
      <c r="J99" s="102">
        <v>90.3</v>
      </c>
      <c r="K99" s="60"/>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row>
    <row r="100" spans="1:116" s="8" customFormat="1" ht="42.75" customHeight="1">
      <c r="A100" s="71"/>
      <c r="B100" s="90" t="s">
        <v>113</v>
      </c>
      <c r="C100" s="82"/>
      <c r="D100" s="92" t="s">
        <v>5</v>
      </c>
      <c r="E100" s="92" t="s">
        <v>104</v>
      </c>
      <c r="F100" s="92" t="s">
        <v>105</v>
      </c>
      <c r="G100" s="92"/>
      <c r="H100" s="100">
        <f>H101</f>
        <v>190.67111</v>
      </c>
      <c r="I100" s="101">
        <f>I101</f>
        <v>0</v>
      </c>
      <c r="J100" s="102">
        <v>0</v>
      </c>
      <c r="K100" s="60"/>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row>
    <row r="101" spans="1:116" s="8" customFormat="1" ht="42.75" customHeight="1">
      <c r="A101" s="71"/>
      <c r="B101" s="90" t="s">
        <v>40</v>
      </c>
      <c r="C101" s="82"/>
      <c r="D101" s="92" t="s">
        <v>5</v>
      </c>
      <c r="E101" s="92" t="s">
        <v>104</v>
      </c>
      <c r="F101" s="92" t="s">
        <v>105</v>
      </c>
      <c r="G101" s="92" t="s">
        <v>73</v>
      </c>
      <c r="H101" s="100">
        <v>190.67111</v>
      </c>
      <c r="I101" s="101">
        <v>0</v>
      </c>
      <c r="J101" s="102">
        <v>0</v>
      </c>
      <c r="K101" s="60"/>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row>
    <row r="102" spans="1:116" s="8" customFormat="1" ht="25.5" customHeight="1">
      <c r="A102" s="71"/>
      <c r="B102" s="73" t="s">
        <v>7</v>
      </c>
      <c r="C102" s="82"/>
      <c r="D102" s="75" t="s">
        <v>5</v>
      </c>
      <c r="E102" s="76" t="s">
        <v>1</v>
      </c>
      <c r="F102" s="75"/>
      <c r="G102" s="76"/>
      <c r="H102" s="100">
        <f>H104</f>
        <v>969</v>
      </c>
      <c r="I102" s="61">
        <f>I103</f>
        <v>729.92771</v>
      </c>
      <c r="J102" s="62">
        <v>100</v>
      </c>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row>
    <row r="103" spans="1:116" s="8" customFormat="1" ht="41.25" customHeight="1">
      <c r="A103" s="71"/>
      <c r="B103" s="73" t="s">
        <v>56</v>
      </c>
      <c r="C103" s="82"/>
      <c r="D103" s="77" t="s">
        <v>5</v>
      </c>
      <c r="E103" s="78" t="s">
        <v>1</v>
      </c>
      <c r="F103" s="77">
        <v>9900000</v>
      </c>
      <c r="G103" s="76"/>
      <c r="H103" s="100">
        <f>H104</f>
        <v>969</v>
      </c>
      <c r="I103" s="61">
        <f>I104</f>
        <v>729.92771</v>
      </c>
      <c r="J103" s="62">
        <v>75.2</v>
      </c>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row>
    <row r="104" spans="1:116" s="8" customFormat="1" ht="51.75">
      <c r="A104" s="71"/>
      <c r="B104" s="73" t="s">
        <v>78</v>
      </c>
      <c r="C104" s="82"/>
      <c r="D104" s="77" t="s">
        <v>5</v>
      </c>
      <c r="E104" s="78" t="s">
        <v>1</v>
      </c>
      <c r="F104" s="77">
        <v>9901063</v>
      </c>
      <c r="G104" s="78"/>
      <c r="H104" s="101">
        <f>H105</f>
        <v>969</v>
      </c>
      <c r="I104" s="61">
        <f>I105</f>
        <v>729.92771</v>
      </c>
      <c r="J104" s="62">
        <v>75.2</v>
      </c>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row>
    <row r="105" spans="1:116" s="8" customFormat="1" ht="39">
      <c r="A105" s="71"/>
      <c r="B105" s="73" t="s">
        <v>40</v>
      </c>
      <c r="C105" s="82"/>
      <c r="D105" s="77" t="s">
        <v>5</v>
      </c>
      <c r="E105" s="78" t="s">
        <v>1</v>
      </c>
      <c r="F105" s="77">
        <v>9901063</v>
      </c>
      <c r="G105" s="78">
        <v>240</v>
      </c>
      <c r="H105" s="101">
        <v>969</v>
      </c>
      <c r="I105" s="61">
        <v>729.92771</v>
      </c>
      <c r="J105" s="62">
        <v>75.2</v>
      </c>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row>
    <row r="106" spans="1:116" s="8" customFormat="1" ht="25.5" customHeight="1">
      <c r="A106" s="71"/>
      <c r="B106" s="73" t="s">
        <v>8</v>
      </c>
      <c r="C106" s="82"/>
      <c r="D106" s="77" t="s">
        <v>5</v>
      </c>
      <c r="E106" s="78" t="s">
        <v>6</v>
      </c>
      <c r="F106" s="77"/>
      <c r="G106" s="78"/>
      <c r="H106" s="101">
        <f>H107+H112</f>
        <v>3461.3158900000003</v>
      </c>
      <c r="I106" s="101">
        <f>I107+I112</f>
        <v>2594.2921899999997</v>
      </c>
      <c r="J106" s="62">
        <v>100</v>
      </c>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row>
    <row r="107" spans="1:116" s="8" customFormat="1" ht="69.75" customHeight="1">
      <c r="A107" s="71"/>
      <c r="B107" s="73" t="s">
        <v>66</v>
      </c>
      <c r="C107" s="82"/>
      <c r="D107" s="77" t="s">
        <v>5</v>
      </c>
      <c r="E107" s="78" t="s">
        <v>6</v>
      </c>
      <c r="F107" s="75">
        <v>1500000</v>
      </c>
      <c r="G107" s="76"/>
      <c r="H107" s="101">
        <f>H108+H110</f>
        <v>162.4</v>
      </c>
      <c r="I107" s="101">
        <f>I108+I110</f>
        <v>162.395</v>
      </c>
      <c r="J107" s="62">
        <v>75</v>
      </c>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row>
    <row r="108" spans="1:116" s="8" customFormat="1" ht="77.25">
      <c r="A108" s="71"/>
      <c r="B108" s="73" t="s">
        <v>67</v>
      </c>
      <c r="C108" s="82"/>
      <c r="D108" s="77" t="s">
        <v>5</v>
      </c>
      <c r="E108" s="78" t="s">
        <v>6</v>
      </c>
      <c r="F108" s="75">
        <v>1501329</v>
      </c>
      <c r="G108" s="76"/>
      <c r="H108" s="101">
        <f>H109</f>
        <v>29.5</v>
      </c>
      <c r="I108" s="61">
        <f>I109</f>
        <v>29.49904</v>
      </c>
      <c r="J108" s="62">
        <v>100</v>
      </c>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row>
    <row r="109" spans="1:116" s="8" customFormat="1" ht="39">
      <c r="A109" s="71"/>
      <c r="B109" s="73" t="s">
        <v>40</v>
      </c>
      <c r="C109" s="82"/>
      <c r="D109" s="77" t="s">
        <v>5</v>
      </c>
      <c r="E109" s="78" t="s">
        <v>6</v>
      </c>
      <c r="F109" s="75">
        <v>1501329</v>
      </c>
      <c r="G109" s="76">
        <v>240</v>
      </c>
      <c r="H109" s="101">
        <v>29.5</v>
      </c>
      <c r="I109" s="61">
        <v>29.49904</v>
      </c>
      <c r="J109" s="62">
        <v>100</v>
      </c>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row>
    <row r="110" spans="1:116" s="8" customFormat="1" ht="75" customHeight="1">
      <c r="A110" s="71"/>
      <c r="B110" s="73" t="s">
        <v>68</v>
      </c>
      <c r="C110" s="82"/>
      <c r="D110" s="76" t="s">
        <v>5</v>
      </c>
      <c r="E110" s="76" t="s">
        <v>6</v>
      </c>
      <c r="F110" s="75">
        <v>1507088</v>
      </c>
      <c r="G110" s="76"/>
      <c r="H110" s="100">
        <v>132.9</v>
      </c>
      <c r="I110" s="61">
        <v>132.89596</v>
      </c>
      <c r="J110" s="62">
        <v>100</v>
      </c>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row>
    <row r="111" spans="1:116" s="8" customFormat="1" ht="42" customHeight="1">
      <c r="A111" s="71"/>
      <c r="B111" s="73" t="s">
        <v>40</v>
      </c>
      <c r="C111" s="82"/>
      <c r="D111" s="76" t="s">
        <v>29</v>
      </c>
      <c r="E111" s="76" t="s">
        <v>6</v>
      </c>
      <c r="F111" s="75">
        <v>1507088</v>
      </c>
      <c r="G111" s="76">
        <v>240</v>
      </c>
      <c r="H111" s="100">
        <v>132.9</v>
      </c>
      <c r="I111" s="61">
        <v>132.89596</v>
      </c>
      <c r="J111" s="62">
        <v>100</v>
      </c>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row>
    <row r="112" spans="1:116" s="8" customFormat="1" ht="41.25" customHeight="1">
      <c r="A112" s="71"/>
      <c r="B112" s="73" t="s">
        <v>56</v>
      </c>
      <c r="C112" s="82"/>
      <c r="D112" s="77" t="s">
        <v>5</v>
      </c>
      <c r="E112" s="78" t="s">
        <v>6</v>
      </c>
      <c r="F112" s="77">
        <v>9900000</v>
      </c>
      <c r="G112" s="76"/>
      <c r="H112" s="101">
        <f>H113+H115+H117</f>
        <v>3298.91589</v>
      </c>
      <c r="I112" s="101">
        <f>I113+I115+I117</f>
        <v>2431.8971899999997</v>
      </c>
      <c r="J112" s="62">
        <v>73.7</v>
      </c>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row>
    <row r="113" spans="1:116" s="8" customFormat="1" ht="36.75" customHeight="1">
      <c r="A113" s="71"/>
      <c r="B113" s="73" t="s">
        <v>79</v>
      </c>
      <c r="C113" s="82"/>
      <c r="D113" s="77" t="s">
        <v>5</v>
      </c>
      <c r="E113" s="78" t="s">
        <v>6</v>
      </c>
      <c r="F113" s="77">
        <v>9901328</v>
      </c>
      <c r="G113" s="78"/>
      <c r="H113" s="101">
        <f>H114</f>
        <v>1361.487</v>
      </c>
      <c r="I113" s="61">
        <f>I114</f>
        <v>735.36349</v>
      </c>
      <c r="J113" s="62">
        <f>J114</f>
        <v>54</v>
      </c>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row>
    <row r="114" spans="1:116" s="8" customFormat="1" ht="51.75" customHeight="1">
      <c r="A114" s="71"/>
      <c r="B114" s="73" t="s">
        <v>40</v>
      </c>
      <c r="C114" s="82"/>
      <c r="D114" s="77" t="s">
        <v>5</v>
      </c>
      <c r="E114" s="78" t="s">
        <v>6</v>
      </c>
      <c r="F114" s="77">
        <v>9901328</v>
      </c>
      <c r="G114" s="78">
        <v>240</v>
      </c>
      <c r="H114" s="101">
        <v>1361.487</v>
      </c>
      <c r="I114" s="61">
        <v>735.36349</v>
      </c>
      <c r="J114" s="62">
        <v>54</v>
      </c>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row>
    <row r="115" spans="1:116" s="8" customFormat="1" ht="26.25">
      <c r="A115" s="71"/>
      <c r="B115" s="73" t="s">
        <v>80</v>
      </c>
      <c r="C115" s="82"/>
      <c r="D115" s="77" t="s">
        <v>5</v>
      </c>
      <c r="E115" s="78" t="s">
        <v>6</v>
      </c>
      <c r="F115" s="77">
        <v>9901330</v>
      </c>
      <c r="G115" s="78"/>
      <c r="H115" s="101">
        <f>H116</f>
        <v>1412.42889</v>
      </c>
      <c r="I115" s="61">
        <f>I116</f>
        <v>1281.9467</v>
      </c>
      <c r="J115" s="62">
        <v>91</v>
      </c>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row>
    <row r="116" spans="1:116" s="8" customFormat="1" ht="39">
      <c r="A116" s="71"/>
      <c r="B116" s="73" t="s">
        <v>40</v>
      </c>
      <c r="C116" s="82"/>
      <c r="D116" s="77" t="s">
        <v>5</v>
      </c>
      <c r="E116" s="78" t="s">
        <v>6</v>
      </c>
      <c r="F116" s="77">
        <v>9901330</v>
      </c>
      <c r="G116" s="78">
        <v>240</v>
      </c>
      <c r="H116" s="101">
        <v>1412.42889</v>
      </c>
      <c r="I116" s="61">
        <v>1281.9467</v>
      </c>
      <c r="J116" s="62">
        <v>91</v>
      </c>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row>
    <row r="117" spans="1:116" s="8" customFormat="1" ht="91.5" customHeight="1">
      <c r="A117" s="71"/>
      <c r="B117" s="73" t="s">
        <v>81</v>
      </c>
      <c r="C117" s="82"/>
      <c r="D117" s="77" t="s">
        <v>5</v>
      </c>
      <c r="E117" s="78" t="s">
        <v>6</v>
      </c>
      <c r="F117" s="77">
        <v>9907202</v>
      </c>
      <c r="G117" s="78"/>
      <c r="H117" s="101">
        <f>H118</f>
        <v>525</v>
      </c>
      <c r="I117" s="61">
        <f>I118</f>
        <v>414.587</v>
      </c>
      <c r="J117" s="62">
        <f>J118</f>
        <v>78.96895238095239</v>
      </c>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row>
    <row r="118" spans="1:116" s="8" customFormat="1" ht="39">
      <c r="A118" s="71"/>
      <c r="B118" s="73" t="s">
        <v>40</v>
      </c>
      <c r="C118" s="82"/>
      <c r="D118" s="77" t="s">
        <v>5</v>
      </c>
      <c r="E118" s="78" t="s">
        <v>6</v>
      </c>
      <c r="F118" s="77">
        <v>9907202</v>
      </c>
      <c r="G118" s="78">
        <v>240</v>
      </c>
      <c r="H118" s="101">
        <v>525</v>
      </c>
      <c r="I118" s="61">
        <v>414.587</v>
      </c>
      <c r="J118" s="62">
        <f>I118/H118*100</f>
        <v>78.96895238095239</v>
      </c>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row>
    <row r="119" spans="1:116" s="8" customFormat="1" ht="16.5">
      <c r="A119" s="71">
        <v>6</v>
      </c>
      <c r="B119" s="68" t="s">
        <v>82</v>
      </c>
      <c r="C119" s="82"/>
      <c r="D119" s="71">
        <v>1000</v>
      </c>
      <c r="E119" s="70"/>
      <c r="F119" s="71"/>
      <c r="G119" s="70"/>
      <c r="H119" s="146">
        <f>H120</f>
        <v>359.2</v>
      </c>
      <c r="I119" s="87">
        <f>I120</f>
        <v>359.126</v>
      </c>
      <c r="J119" s="72">
        <v>100</v>
      </c>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row>
    <row r="120" spans="1:116" s="8" customFormat="1" ht="16.5">
      <c r="A120" s="71"/>
      <c r="B120" s="73" t="s">
        <v>83</v>
      </c>
      <c r="C120" s="82"/>
      <c r="D120" s="77">
        <v>1000</v>
      </c>
      <c r="E120" s="78">
        <v>1001</v>
      </c>
      <c r="F120" s="77"/>
      <c r="G120" s="78"/>
      <c r="H120" s="101">
        <f>H122</f>
        <v>359.2</v>
      </c>
      <c r="I120" s="61">
        <f>I121</f>
        <v>359.126</v>
      </c>
      <c r="J120" s="62">
        <v>100</v>
      </c>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row>
    <row r="121" spans="1:116" s="8" customFormat="1" ht="48" customHeight="1">
      <c r="A121" s="71"/>
      <c r="B121" s="73" t="s">
        <v>56</v>
      </c>
      <c r="C121" s="82"/>
      <c r="D121" s="77">
        <v>1000</v>
      </c>
      <c r="E121" s="78">
        <v>1001</v>
      </c>
      <c r="F121" s="77">
        <v>9900000</v>
      </c>
      <c r="G121" s="78"/>
      <c r="H121" s="101">
        <f>H122</f>
        <v>359.2</v>
      </c>
      <c r="I121" s="61">
        <f>I122</f>
        <v>359.126</v>
      </c>
      <c r="J121" s="62">
        <v>100</v>
      </c>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row>
    <row r="122" spans="1:116" s="8" customFormat="1" ht="16.5">
      <c r="A122" s="71"/>
      <c r="B122" s="73" t="s">
        <v>84</v>
      </c>
      <c r="C122" s="82"/>
      <c r="D122" s="77">
        <v>1000</v>
      </c>
      <c r="E122" s="78">
        <v>1001</v>
      </c>
      <c r="F122" s="77">
        <v>9900308</v>
      </c>
      <c r="G122" s="78"/>
      <c r="H122" s="101">
        <f>H123</f>
        <v>359.2</v>
      </c>
      <c r="I122" s="61">
        <f>I123</f>
        <v>359.126</v>
      </c>
      <c r="J122" s="62">
        <v>100</v>
      </c>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row>
    <row r="123" spans="1:116" s="8" customFormat="1" ht="26.25">
      <c r="A123" s="71"/>
      <c r="B123" s="73" t="s">
        <v>85</v>
      </c>
      <c r="C123" s="82"/>
      <c r="D123" s="77">
        <v>1000</v>
      </c>
      <c r="E123" s="78">
        <v>1001</v>
      </c>
      <c r="F123" s="77">
        <v>9900308</v>
      </c>
      <c r="G123" s="78">
        <v>310</v>
      </c>
      <c r="H123" s="101">
        <v>359.2</v>
      </c>
      <c r="I123" s="61">
        <v>359.126</v>
      </c>
      <c r="J123" s="62">
        <v>100</v>
      </c>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row>
    <row r="124" spans="1:116" s="8" customFormat="1" ht="16.5">
      <c r="A124" s="71">
        <v>7</v>
      </c>
      <c r="B124" s="68" t="s">
        <v>86</v>
      </c>
      <c r="C124" s="103"/>
      <c r="D124" s="71">
        <v>1100</v>
      </c>
      <c r="E124" s="70"/>
      <c r="F124" s="71"/>
      <c r="G124" s="70"/>
      <c r="H124" s="146">
        <f>H125</f>
        <v>14.6</v>
      </c>
      <c r="I124" s="87">
        <f>I125</f>
        <v>14.05</v>
      </c>
      <c r="J124" s="72">
        <v>96.2</v>
      </c>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row>
    <row r="125" spans="1:116" s="8" customFormat="1" ht="26.25">
      <c r="A125" s="71"/>
      <c r="B125" s="73" t="s">
        <v>32</v>
      </c>
      <c r="C125" s="82"/>
      <c r="D125" s="104">
        <v>1100</v>
      </c>
      <c r="E125" s="82">
        <v>1105</v>
      </c>
      <c r="F125" s="104"/>
      <c r="G125" s="78"/>
      <c r="H125" s="101">
        <f>H127</f>
        <v>14.6</v>
      </c>
      <c r="I125" s="61">
        <f>I126</f>
        <v>14.05</v>
      </c>
      <c r="J125" s="62">
        <v>96.2</v>
      </c>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row>
    <row r="126" spans="1:116" s="8" customFormat="1" ht="42" customHeight="1">
      <c r="A126" s="71"/>
      <c r="B126" s="73" t="s">
        <v>56</v>
      </c>
      <c r="C126" s="82"/>
      <c r="D126" s="77" t="s">
        <v>33</v>
      </c>
      <c r="E126" s="78" t="s">
        <v>34</v>
      </c>
      <c r="F126" s="77">
        <v>9900000</v>
      </c>
      <c r="G126" s="78"/>
      <c r="H126" s="101">
        <f>H127</f>
        <v>14.6</v>
      </c>
      <c r="I126" s="61">
        <f>I127</f>
        <v>14.05</v>
      </c>
      <c r="J126" s="62">
        <v>96.2</v>
      </c>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row>
    <row r="127" spans="1:116" s="8" customFormat="1" ht="39">
      <c r="A127" s="71"/>
      <c r="B127" s="73" t="s">
        <v>87</v>
      </c>
      <c r="C127" s="82"/>
      <c r="D127" s="77" t="s">
        <v>33</v>
      </c>
      <c r="E127" s="78" t="s">
        <v>34</v>
      </c>
      <c r="F127" s="77">
        <v>9901130</v>
      </c>
      <c r="G127" s="78"/>
      <c r="H127" s="101">
        <f>H128</f>
        <v>14.6</v>
      </c>
      <c r="I127" s="61">
        <f>I128</f>
        <v>14.05</v>
      </c>
      <c r="J127" s="62">
        <v>96.2</v>
      </c>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row>
    <row r="128" spans="1:116" s="8" customFormat="1" ht="39">
      <c r="A128" s="71"/>
      <c r="B128" s="73" t="s">
        <v>40</v>
      </c>
      <c r="C128" s="82"/>
      <c r="D128" s="77" t="s">
        <v>33</v>
      </c>
      <c r="E128" s="78" t="s">
        <v>34</v>
      </c>
      <c r="F128" s="77">
        <v>9901130</v>
      </c>
      <c r="G128" s="78">
        <v>240</v>
      </c>
      <c r="H128" s="101">
        <v>14.6</v>
      </c>
      <c r="I128" s="61">
        <v>14.05</v>
      </c>
      <c r="J128" s="62">
        <v>96.2</v>
      </c>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row>
    <row r="129" spans="1:116" s="8" customFormat="1" ht="51.75">
      <c r="A129" s="71"/>
      <c r="B129" s="68" t="s">
        <v>114</v>
      </c>
      <c r="C129" s="82"/>
      <c r="D129" s="71">
        <v>1400</v>
      </c>
      <c r="E129" s="70"/>
      <c r="F129" s="71"/>
      <c r="G129" s="70"/>
      <c r="H129" s="146">
        <f>H130</f>
        <v>875.6</v>
      </c>
      <c r="I129" s="61">
        <f>I130</f>
        <v>875.6</v>
      </c>
      <c r="J129" s="62">
        <v>100</v>
      </c>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row>
    <row r="130" spans="1:116" s="8" customFormat="1" ht="36.75" customHeight="1">
      <c r="A130" s="71"/>
      <c r="B130" s="73" t="s">
        <v>115</v>
      </c>
      <c r="C130" s="82"/>
      <c r="D130" s="104">
        <v>1400</v>
      </c>
      <c r="E130" s="82" t="s">
        <v>106</v>
      </c>
      <c r="F130" s="104"/>
      <c r="G130" s="78"/>
      <c r="H130" s="101">
        <f>H132</f>
        <v>875.6</v>
      </c>
      <c r="I130" s="61">
        <f>I131</f>
        <v>875.6</v>
      </c>
      <c r="J130" s="62">
        <v>100</v>
      </c>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row>
    <row r="131" spans="1:116" s="8" customFormat="1" ht="52.5" customHeight="1">
      <c r="A131" s="71"/>
      <c r="B131" s="73" t="s">
        <v>56</v>
      </c>
      <c r="C131" s="82"/>
      <c r="D131" s="77">
        <v>1400</v>
      </c>
      <c r="E131" s="78" t="s">
        <v>106</v>
      </c>
      <c r="F131" s="77">
        <v>9900000</v>
      </c>
      <c r="G131" s="78"/>
      <c r="H131" s="101">
        <f>H132</f>
        <v>875.6</v>
      </c>
      <c r="I131" s="61">
        <f>I132</f>
        <v>875.6</v>
      </c>
      <c r="J131" s="62">
        <v>100</v>
      </c>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row>
    <row r="132" spans="1:116" s="8" customFormat="1" ht="65.25" customHeight="1">
      <c r="A132" s="71"/>
      <c r="B132" s="73" t="s">
        <v>116</v>
      </c>
      <c r="C132" s="82"/>
      <c r="D132" s="77">
        <v>1400</v>
      </c>
      <c r="E132" s="78" t="s">
        <v>106</v>
      </c>
      <c r="F132" s="77">
        <v>9906076</v>
      </c>
      <c r="G132" s="78"/>
      <c r="H132" s="101">
        <f>H133</f>
        <v>875.6</v>
      </c>
      <c r="I132" s="61">
        <f>I133</f>
        <v>875.6</v>
      </c>
      <c r="J132" s="62">
        <v>10</v>
      </c>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row>
    <row r="133" spans="1:116" s="8" customFormat="1" ht="64.5" customHeight="1">
      <c r="A133" s="77"/>
      <c r="B133" s="73" t="s">
        <v>117</v>
      </c>
      <c r="C133" s="82"/>
      <c r="D133" s="77">
        <v>1400</v>
      </c>
      <c r="E133" s="78" t="s">
        <v>106</v>
      </c>
      <c r="F133" s="77">
        <v>9906076</v>
      </c>
      <c r="G133" s="78" t="s">
        <v>118</v>
      </c>
      <c r="H133" s="101">
        <v>875.6</v>
      </c>
      <c r="I133" s="61">
        <v>875.6</v>
      </c>
      <c r="J133" s="62">
        <v>100</v>
      </c>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row>
    <row r="134" spans="1:116" s="8" customFormat="1" ht="16.5">
      <c r="A134" s="106"/>
      <c r="B134" s="105"/>
      <c r="C134" s="107"/>
      <c r="D134" s="105"/>
      <c r="E134" s="107"/>
      <c r="F134" s="105"/>
      <c r="G134" s="107"/>
      <c r="H134" s="108"/>
      <c r="I134" s="109"/>
      <c r="J134" s="110"/>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row>
    <row r="135" spans="1:116" s="8" customFormat="1" ht="16.5">
      <c r="A135" s="106"/>
      <c r="B135" s="105"/>
      <c r="C135" s="107"/>
      <c r="D135" s="105"/>
      <c r="E135" s="107"/>
      <c r="F135" s="105"/>
      <c r="G135" s="107"/>
      <c r="H135" s="108"/>
      <c r="I135" s="109"/>
      <c r="J135" s="110"/>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row>
    <row r="136" spans="1:116" s="8" customFormat="1" ht="16.5">
      <c r="A136" s="40"/>
      <c r="C136" s="50"/>
      <c r="E136" s="50"/>
      <c r="G136" s="50"/>
      <c r="H136" s="41"/>
      <c r="I136" s="59"/>
      <c r="J136" s="56"/>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row>
    <row r="137" spans="1:116" s="8" customFormat="1" ht="16.5">
      <c r="A137" s="40"/>
      <c r="C137" s="50"/>
      <c r="E137" s="50"/>
      <c r="G137" s="50"/>
      <c r="H137" s="41"/>
      <c r="I137" s="59"/>
      <c r="J137" s="56"/>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row>
    <row r="138" spans="1:116" s="8" customFormat="1" ht="16.5">
      <c r="A138" s="40"/>
      <c r="C138" s="50"/>
      <c r="E138" s="50"/>
      <c r="G138" s="50"/>
      <c r="H138" s="41"/>
      <c r="I138" s="59"/>
      <c r="J138" s="56"/>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row>
  </sheetData>
  <sheetProtection/>
  <mergeCells count="3">
    <mergeCell ref="A5:H5"/>
    <mergeCell ref="A6:H6"/>
    <mergeCell ref="A7:H7"/>
  </mergeCells>
  <printOptions/>
  <pageMargins left="0.35433070866141736" right="0.15748031496062992" top="0" bottom="0" header="0.5118110236220472" footer="0.5118110236220472"/>
  <pageSetup horizontalDpi="600" verticalDpi="600" orientation="portrait" paperSize="9" scale="74" r:id="rId1"/>
  <rowBreaks count="4" manualBreakCount="4">
    <brk id="43" max="9" man="1"/>
    <brk id="72" max="9" man="1"/>
    <brk id="90" max="9" man="1"/>
    <brk id="112" max="9" man="1"/>
  </rowBreaks>
</worksheet>
</file>

<file path=xl/worksheets/sheet3.xml><?xml version="1.0" encoding="utf-8"?>
<worksheet xmlns="http://schemas.openxmlformats.org/spreadsheetml/2006/main" xmlns:r="http://schemas.openxmlformats.org/officeDocument/2006/relationships">
  <dimension ref="A1:E33"/>
  <sheetViews>
    <sheetView workbookViewId="0" topLeftCell="A13">
      <selection activeCell="G9" sqref="G9"/>
    </sheetView>
  </sheetViews>
  <sheetFormatPr defaultColWidth="9.140625" defaultRowHeight="12.75"/>
  <cols>
    <col min="1" max="1" width="32.57421875" style="0" customWidth="1"/>
    <col min="2" max="2" width="23.57421875" style="0" customWidth="1"/>
    <col min="3" max="3" width="11.140625" style="0" customWidth="1"/>
    <col min="4" max="4" width="12.28125" style="0" customWidth="1"/>
    <col min="5" max="5" width="9.7109375" style="128" customWidth="1"/>
  </cols>
  <sheetData>
    <row r="1" spans="1:5" ht="12.75">
      <c r="A1" s="112"/>
      <c r="B1" s="113"/>
      <c r="C1" s="140" t="s">
        <v>152</v>
      </c>
      <c r="D1" s="141"/>
      <c r="E1" s="27"/>
    </row>
    <row r="2" spans="1:5" ht="12.75" customHeight="1">
      <c r="A2" s="112"/>
      <c r="B2" s="113"/>
      <c r="C2" s="140" t="s">
        <v>9</v>
      </c>
      <c r="D2" s="141"/>
      <c r="E2" s="27"/>
    </row>
    <row r="3" spans="1:5" ht="12.75">
      <c r="A3" s="112"/>
      <c r="B3" s="113"/>
      <c r="C3" s="142" t="s">
        <v>10</v>
      </c>
      <c r="D3" s="141"/>
      <c r="E3" s="27"/>
    </row>
    <row r="4" spans="1:5" ht="12.75">
      <c r="A4" s="112"/>
      <c r="B4" s="113"/>
      <c r="C4" s="140" t="s">
        <v>370</v>
      </c>
      <c r="D4" s="143"/>
      <c r="E4" s="27"/>
    </row>
    <row r="5" spans="1:4" ht="66" customHeight="1">
      <c r="A5" s="209" t="s">
        <v>146</v>
      </c>
      <c r="B5" s="209"/>
      <c r="C5" s="209"/>
      <c r="D5" s="209"/>
    </row>
    <row r="6" spans="1:5" ht="39.75" customHeight="1">
      <c r="A6" s="115" t="s">
        <v>119</v>
      </c>
      <c r="B6" s="116" t="s">
        <v>120</v>
      </c>
      <c r="C6" s="117" t="s">
        <v>143</v>
      </c>
      <c r="D6" s="117" t="s">
        <v>144</v>
      </c>
      <c r="E6" s="122" t="s">
        <v>145</v>
      </c>
    </row>
    <row r="7" spans="1:5" ht="12.75">
      <c r="A7" s="115">
        <v>1</v>
      </c>
      <c r="B7" s="115">
        <v>2</v>
      </c>
      <c r="C7" s="118" t="s">
        <v>121</v>
      </c>
      <c r="D7" s="118" t="s">
        <v>122</v>
      </c>
      <c r="E7" s="114"/>
    </row>
    <row r="8" spans="1:5" ht="12.75">
      <c r="A8" s="119" t="s">
        <v>123</v>
      </c>
      <c r="B8" s="125" t="s">
        <v>124</v>
      </c>
      <c r="C8" s="130">
        <f>C10+C15+C17+C19+C22+C26+C28+C30</f>
        <v>17088.871270000003</v>
      </c>
      <c r="D8" s="130">
        <f>D10+D15+D17+D19+D22+D26+D28+D30</f>
        <v>12278.36961</v>
      </c>
      <c r="E8" s="134">
        <v>71.9</v>
      </c>
    </row>
    <row r="9" spans="1:5" ht="12.75">
      <c r="A9" s="132" t="s">
        <v>125</v>
      </c>
      <c r="B9" s="132"/>
      <c r="C9" s="133"/>
      <c r="D9" s="133"/>
      <c r="E9" s="131"/>
    </row>
    <row r="10" spans="1:5" ht="27" customHeight="1">
      <c r="A10" s="119" t="s">
        <v>26</v>
      </c>
      <c r="B10" s="125" t="s">
        <v>126</v>
      </c>
      <c r="C10" s="130">
        <v>5308.973</v>
      </c>
      <c r="D10" s="130">
        <v>4971.91813</v>
      </c>
      <c r="E10" s="134">
        <f>D10/C10*100</f>
        <v>93.65122275061486</v>
      </c>
    </row>
    <row r="11" spans="1:5" ht="74.25" customHeight="1">
      <c r="A11" s="120" t="s">
        <v>36</v>
      </c>
      <c r="B11" s="126" t="s">
        <v>127</v>
      </c>
      <c r="C11" s="133">
        <v>5008.792</v>
      </c>
      <c r="D11" s="133">
        <v>4841.18843</v>
      </c>
      <c r="E11" s="131">
        <f aca="true" t="shared" si="0" ref="E11:E31">D11/C11*100</f>
        <v>96.65381253603663</v>
      </c>
    </row>
    <row r="12" spans="1:5" ht="75.75" customHeight="1">
      <c r="A12" s="120" t="s">
        <v>53</v>
      </c>
      <c r="B12" s="126" t="s">
        <v>128</v>
      </c>
      <c r="C12" s="133">
        <v>98.181</v>
      </c>
      <c r="D12" s="133">
        <v>98.181</v>
      </c>
      <c r="E12" s="131">
        <f t="shared" si="0"/>
        <v>100</v>
      </c>
    </row>
    <row r="13" spans="1:5" ht="25.5" customHeight="1">
      <c r="A13" s="120" t="s">
        <v>170</v>
      </c>
      <c r="B13" s="126" t="s">
        <v>171</v>
      </c>
      <c r="C13" s="133">
        <v>100</v>
      </c>
      <c r="D13" s="133">
        <v>0</v>
      </c>
      <c r="E13" s="131">
        <v>0</v>
      </c>
    </row>
    <row r="14" spans="1:5" ht="31.5" customHeight="1">
      <c r="A14" s="120" t="s">
        <v>28</v>
      </c>
      <c r="B14" s="126" t="s">
        <v>129</v>
      </c>
      <c r="C14" s="133">
        <v>102</v>
      </c>
      <c r="D14" s="133">
        <v>32.5487</v>
      </c>
      <c r="E14" s="131">
        <f t="shared" si="0"/>
        <v>31.910490196078428</v>
      </c>
    </row>
    <row r="15" spans="1:5" ht="12.75">
      <c r="A15" s="119" t="s">
        <v>130</v>
      </c>
      <c r="B15" s="125" t="s">
        <v>131</v>
      </c>
      <c r="C15" s="130">
        <v>102.24</v>
      </c>
      <c r="D15" s="130">
        <v>63.798</v>
      </c>
      <c r="E15" s="134">
        <f t="shared" si="0"/>
        <v>62.40023474178405</v>
      </c>
    </row>
    <row r="16" spans="1:5" ht="38.25" customHeight="1">
      <c r="A16" s="120" t="s">
        <v>61</v>
      </c>
      <c r="B16" s="126" t="s">
        <v>132</v>
      </c>
      <c r="C16" s="133">
        <v>102.24</v>
      </c>
      <c r="D16" s="133">
        <v>63.798</v>
      </c>
      <c r="E16" s="131">
        <f t="shared" si="0"/>
        <v>62.40023474178405</v>
      </c>
    </row>
    <row r="17" spans="1:5" ht="69.75" customHeight="1">
      <c r="A17" s="119" t="s">
        <v>63</v>
      </c>
      <c r="B17" s="125" t="s">
        <v>133</v>
      </c>
      <c r="C17" s="130">
        <v>195.84</v>
      </c>
      <c r="D17" s="130">
        <v>195.84</v>
      </c>
      <c r="E17" s="131">
        <f t="shared" si="0"/>
        <v>100</v>
      </c>
    </row>
    <row r="18" spans="1:5" ht="51">
      <c r="A18" s="120" t="s">
        <v>64</v>
      </c>
      <c r="B18" s="126" t="s">
        <v>134</v>
      </c>
      <c r="C18" s="133">
        <v>45.84</v>
      </c>
      <c r="D18" s="133">
        <v>45.84</v>
      </c>
      <c r="E18" s="131">
        <f t="shared" si="0"/>
        <v>100</v>
      </c>
    </row>
    <row r="19" spans="1:5" ht="12.75">
      <c r="A19" s="119" t="s">
        <v>30</v>
      </c>
      <c r="B19" s="125" t="s">
        <v>135</v>
      </c>
      <c r="C19" s="130">
        <v>5559.43127</v>
      </c>
      <c r="D19" s="130">
        <v>2426.34208</v>
      </c>
      <c r="E19" s="134">
        <f t="shared" si="0"/>
        <v>43.64371033945707</v>
      </c>
    </row>
    <row r="20" spans="1:5" ht="25.5">
      <c r="A20" s="120" t="s">
        <v>72</v>
      </c>
      <c r="B20" s="126" t="s">
        <v>136</v>
      </c>
      <c r="C20" s="133">
        <v>3915.93127</v>
      </c>
      <c r="D20" s="133">
        <v>2286.88558</v>
      </c>
      <c r="E20" s="131">
        <f t="shared" si="0"/>
        <v>58.399533146045236</v>
      </c>
    </row>
    <row r="21" spans="1:5" ht="25.5">
      <c r="A21" s="120" t="s">
        <v>76</v>
      </c>
      <c r="B21" s="126" t="s">
        <v>137</v>
      </c>
      <c r="C21" s="133">
        <v>1643.5</v>
      </c>
      <c r="D21" s="133">
        <v>139.4565</v>
      </c>
      <c r="E21" s="131">
        <f t="shared" si="0"/>
        <v>8.485336172801947</v>
      </c>
    </row>
    <row r="22" spans="1:5" ht="25.5">
      <c r="A22" s="119" t="s">
        <v>31</v>
      </c>
      <c r="B22" s="125" t="s">
        <v>138</v>
      </c>
      <c r="C22" s="130">
        <v>4672.987</v>
      </c>
      <c r="D22" s="130">
        <v>3371.6954</v>
      </c>
      <c r="E22" s="134">
        <f t="shared" si="0"/>
        <v>72.15289492566532</v>
      </c>
    </row>
    <row r="23" spans="1:5" ht="12.75">
      <c r="A23" s="120" t="s">
        <v>103</v>
      </c>
      <c r="B23" s="126" t="s">
        <v>139</v>
      </c>
      <c r="C23" s="133">
        <v>242.67111</v>
      </c>
      <c r="D23" s="133">
        <v>47.4755</v>
      </c>
      <c r="E23" s="131">
        <f t="shared" si="0"/>
        <v>19.56372144999048</v>
      </c>
    </row>
    <row r="24" spans="1:5" ht="12.75">
      <c r="A24" s="120" t="s">
        <v>7</v>
      </c>
      <c r="B24" s="126" t="s">
        <v>140</v>
      </c>
      <c r="C24" s="133">
        <v>969</v>
      </c>
      <c r="D24" s="133">
        <v>729.92771</v>
      </c>
      <c r="E24" s="131">
        <f t="shared" si="0"/>
        <v>75.32793704850361</v>
      </c>
    </row>
    <row r="25" spans="1:5" ht="12.75">
      <c r="A25" s="120" t="s">
        <v>8</v>
      </c>
      <c r="B25" s="126" t="s">
        <v>141</v>
      </c>
      <c r="C25" s="133">
        <v>3461.31589</v>
      </c>
      <c r="D25" s="133">
        <v>2594.29219</v>
      </c>
      <c r="E25" s="131">
        <f t="shared" si="0"/>
        <v>74.95103805737881</v>
      </c>
    </row>
    <row r="26" spans="1:5" ht="12.75">
      <c r="A26" s="119" t="s">
        <v>82</v>
      </c>
      <c r="B26" s="125" t="s">
        <v>142</v>
      </c>
      <c r="C26" s="130">
        <v>359.2</v>
      </c>
      <c r="D26" s="130">
        <v>359.126</v>
      </c>
      <c r="E26" s="134">
        <f t="shared" si="0"/>
        <v>99.97939866369711</v>
      </c>
    </row>
    <row r="27" spans="1:5" ht="12.75">
      <c r="A27" s="120" t="s">
        <v>83</v>
      </c>
      <c r="B27" s="126" t="s">
        <v>147</v>
      </c>
      <c r="C27" s="133">
        <v>359.2</v>
      </c>
      <c r="D27" s="133">
        <v>359.126</v>
      </c>
      <c r="E27" s="131">
        <f t="shared" si="0"/>
        <v>99.97939866369711</v>
      </c>
    </row>
    <row r="28" spans="1:5" ht="25.5">
      <c r="A28" s="119" t="s">
        <v>86</v>
      </c>
      <c r="B28" s="125" t="s">
        <v>148</v>
      </c>
      <c r="C28" s="130">
        <v>14.6</v>
      </c>
      <c r="D28" s="130">
        <v>14.05</v>
      </c>
      <c r="E28" s="134">
        <f t="shared" si="0"/>
        <v>96.23287671232877</v>
      </c>
    </row>
    <row r="29" spans="1:5" ht="27.75" customHeight="1">
      <c r="A29" s="135" t="s">
        <v>32</v>
      </c>
      <c r="B29" s="135" t="s">
        <v>149</v>
      </c>
      <c r="C29" s="136">
        <v>14.6</v>
      </c>
      <c r="D29" s="136">
        <v>14.6</v>
      </c>
      <c r="E29" s="131">
        <f t="shared" si="0"/>
        <v>100</v>
      </c>
    </row>
    <row r="30" spans="1:5" ht="52.5" customHeight="1">
      <c r="A30" s="137" t="s">
        <v>114</v>
      </c>
      <c r="B30" s="125" t="s">
        <v>150</v>
      </c>
      <c r="C30" s="139">
        <v>875.6</v>
      </c>
      <c r="D30" s="139">
        <v>875.6</v>
      </c>
      <c r="E30" s="134">
        <f t="shared" si="0"/>
        <v>100</v>
      </c>
    </row>
    <row r="31" spans="1:5" ht="38.25">
      <c r="A31" s="138" t="s">
        <v>115</v>
      </c>
      <c r="B31" s="135" t="s">
        <v>151</v>
      </c>
      <c r="C31" s="136">
        <v>875.6</v>
      </c>
      <c r="D31" s="136">
        <v>875.6</v>
      </c>
      <c r="E31" s="131">
        <f t="shared" si="0"/>
        <v>100</v>
      </c>
    </row>
    <row r="32" spans="1:5" ht="12.75">
      <c r="A32" s="123"/>
      <c r="B32" s="123"/>
      <c r="C32" s="127"/>
      <c r="D32" s="127"/>
      <c r="E32" s="121"/>
    </row>
    <row r="33" spans="1:5" ht="12.75">
      <c r="A33" s="124"/>
      <c r="B33" s="124"/>
      <c r="C33" s="124"/>
      <c r="D33" s="124"/>
      <c r="E33" s="129"/>
    </row>
  </sheetData>
  <sheetProtection/>
  <mergeCells count="1">
    <mergeCell ref="A5:D5"/>
  </mergeCells>
  <conditionalFormatting sqref="D9 D11">
    <cfRule type="cellIs" priority="1" dxfId="0" operator="equal" stopIfTrue="1">
      <formula>0</formula>
    </cfRule>
  </conditionalFormatting>
  <printOptions/>
  <pageMargins left="0.3958333333333333" right="0.8854166666666666" top="0.75" bottom="0.75" header="0.3" footer="0.3"/>
  <pageSetup orientation="portrait" paperSize="9" scale="92" r:id="rId1"/>
</worksheet>
</file>

<file path=xl/worksheets/sheet4.xml><?xml version="1.0" encoding="utf-8"?>
<worksheet xmlns="http://schemas.openxmlformats.org/spreadsheetml/2006/main" xmlns:r="http://schemas.openxmlformats.org/officeDocument/2006/relationships">
  <dimension ref="A1:E12"/>
  <sheetViews>
    <sheetView tabSelected="1" workbookViewId="0" topLeftCell="A1">
      <selection activeCell="E5" sqref="E5"/>
    </sheetView>
  </sheetViews>
  <sheetFormatPr defaultColWidth="9.140625" defaultRowHeight="12.75"/>
  <cols>
    <col min="1" max="1" width="35.28125" style="0" customWidth="1"/>
    <col min="2" max="2" width="25.00390625" style="0" customWidth="1"/>
    <col min="3" max="3" width="22.00390625" style="0" customWidth="1"/>
    <col min="4" max="4" width="20.8515625" style="0" customWidth="1"/>
  </cols>
  <sheetData>
    <row r="1" spans="1:5" ht="15.75">
      <c r="A1" s="179"/>
      <c r="B1" s="179"/>
      <c r="C1" s="180" t="s">
        <v>373</v>
      </c>
      <c r="D1" s="181"/>
      <c r="E1" s="27"/>
    </row>
    <row r="2" spans="1:5" ht="54.75" customHeight="1">
      <c r="A2" s="179"/>
      <c r="B2" s="179"/>
      <c r="C2" s="211" t="s">
        <v>372</v>
      </c>
      <c r="D2" s="211"/>
      <c r="E2" s="27"/>
    </row>
    <row r="3" spans="1:5" ht="15.75">
      <c r="A3" s="179"/>
      <c r="B3" s="179"/>
      <c r="C3" s="182"/>
      <c r="D3" s="181"/>
      <c r="E3" s="27"/>
    </row>
    <row r="4" spans="1:5" ht="15.75">
      <c r="A4" s="179"/>
      <c r="B4" s="179"/>
      <c r="C4" s="180"/>
      <c r="D4" s="183"/>
      <c r="E4" s="27"/>
    </row>
    <row r="5" spans="1:4" ht="15">
      <c r="A5" s="179"/>
      <c r="B5" s="179"/>
      <c r="C5" s="179"/>
      <c r="D5" s="179"/>
    </row>
    <row r="6" spans="1:4" ht="73.5" customHeight="1">
      <c r="A6" s="210" t="s">
        <v>371</v>
      </c>
      <c r="B6" s="210"/>
      <c r="C6" s="210"/>
      <c r="D6" s="210"/>
    </row>
    <row r="7" spans="1:4" ht="15">
      <c r="A7" s="179"/>
      <c r="B7" s="179"/>
      <c r="C7" s="179"/>
      <c r="D7" s="179"/>
    </row>
    <row r="8" spans="1:4" ht="15.75">
      <c r="A8" s="184"/>
      <c r="B8" s="184"/>
      <c r="C8" s="184"/>
      <c r="D8" s="185"/>
    </row>
    <row r="9" spans="1:4" ht="78.75">
      <c r="A9" s="186" t="s">
        <v>119</v>
      </c>
      <c r="B9" s="186" t="s">
        <v>153</v>
      </c>
      <c r="C9" s="187" t="s">
        <v>157</v>
      </c>
      <c r="D9" s="187" t="s">
        <v>158</v>
      </c>
    </row>
    <row r="10" spans="1:4" ht="33" customHeight="1">
      <c r="A10" s="188" t="s">
        <v>154</v>
      </c>
      <c r="B10" s="189"/>
      <c r="C10" s="190">
        <f>C11+C12</f>
        <v>4907.9336</v>
      </c>
      <c r="D10" s="190">
        <f>D11+D12</f>
        <v>3742.56942</v>
      </c>
    </row>
    <row r="11" spans="1:4" ht="54.75" customHeight="1">
      <c r="A11" s="191" t="s">
        <v>155</v>
      </c>
      <c r="B11" s="187" t="s">
        <v>159</v>
      </c>
      <c r="C11" s="192">
        <v>-13108.9434</v>
      </c>
      <c r="D11" s="192">
        <v>-12882.04942</v>
      </c>
    </row>
    <row r="12" spans="1:4" ht="50.25" customHeight="1">
      <c r="A12" s="191" t="s">
        <v>156</v>
      </c>
      <c r="B12" s="187" t="s">
        <v>160</v>
      </c>
      <c r="C12" s="192">
        <v>18016.877</v>
      </c>
      <c r="D12" s="192">
        <v>16624.61884</v>
      </c>
    </row>
  </sheetData>
  <sheetProtection/>
  <mergeCells count="2">
    <mergeCell ref="A6:D6"/>
    <mergeCell ref="C2:D2"/>
  </mergeCells>
  <printOptions/>
  <pageMargins left="0.7" right="0.7" top="0.75" bottom="0.75" header="0.3" footer="0.3"/>
  <pageSetup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2016-06-10T10:47:13Z</cp:lastPrinted>
  <dcterms:created xsi:type="dcterms:W3CDTF">1996-10-08T23:32:33Z</dcterms:created>
  <dcterms:modified xsi:type="dcterms:W3CDTF">2017-06-19T13:26:55Z</dcterms:modified>
  <cp:category/>
  <cp:version/>
  <cp:contentType/>
  <cp:contentStatus/>
</cp:coreProperties>
</file>