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Общая\ПРОЧЕЕ\СД 2023\декабрь\"/>
    </mc:Choice>
  </mc:AlternateContent>
  <bookViews>
    <workbookView xWindow="0" yWindow="0" windowWidth="28800" windowHeight="12330"/>
  </bookViews>
  <sheets>
    <sheet name="2021" sheetId="1" r:id="rId1"/>
  </sheets>
  <definedNames>
    <definedName name="_xlnm._FilterDatabase" localSheetId="0" hidden="1">'2021'!$A$13:$H$51</definedName>
    <definedName name="_xlnm.Print_Titles" localSheetId="0">'2021'!$13:$13</definedName>
  </definedNames>
  <calcPr calcId="152511"/>
</workbook>
</file>

<file path=xl/calcChain.xml><?xml version="1.0" encoding="utf-8"?>
<calcChain xmlns="http://schemas.openxmlformats.org/spreadsheetml/2006/main">
  <c r="F20" i="1" l="1"/>
  <c r="F24" i="1" l="1"/>
  <c r="H49" i="1" l="1"/>
  <c r="H48" i="1" s="1"/>
  <c r="H47" i="1" s="1"/>
  <c r="G49" i="1"/>
  <c r="F49" i="1"/>
  <c r="F48" i="1" s="1"/>
  <c r="F47" i="1" s="1"/>
  <c r="G48" i="1"/>
  <c r="G47" i="1" s="1"/>
  <c r="H45" i="1"/>
  <c r="G45" i="1"/>
  <c r="G44" i="1" s="1"/>
  <c r="G43" i="1" s="1"/>
  <c r="F45" i="1"/>
  <c r="H44" i="1"/>
  <c r="H43" i="1" s="1"/>
  <c r="F44" i="1"/>
  <c r="F43" i="1" s="1"/>
  <c r="H42" i="1"/>
  <c r="H41" i="1" s="1"/>
  <c r="H40" i="1" s="1"/>
  <c r="G42" i="1"/>
  <c r="F42" i="1"/>
  <c r="F41" i="1" s="1"/>
  <c r="F40" i="1" s="1"/>
  <c r="G41" i="1"/>
  <c r="G40" i="1" s="1"/>
  <c r="H38" i="1"/>
  <c r="G38" i="1"/>
  <c r="G37" i="1" s="1"/>
  <c r="G36" i="1" s="1"/>
  <c r="G35" i="1" s="1"/>
  <c r="G34" i="1" s="1"/>
  <c r="G33" i="1" s="1"/>
  <c r="F38" i="1"/>
  <c r="H37" i="1"/>
  <c r="H36" i="1" s="1"/>
  <c r="H35" i="1" s="1"/>
  <c r="H34" i="1" s="1"/>
  <c r="H33" i="1" s="1"/>
  <c r="F37" i="1"/>
  <c r="F36" i="1" s="1"/>
  <c r="F35" i="1" s="1"/>
  <c r="F34" i="1" s="1"/>
  <c r="F33" i="1" s="1"/>
  <c r="F32" i="1"/>
  <c r="H31" i="1"/>
  <c r="H30" i="1" s="1"/>
  <c r="H29" i="1" s="1"/>
  <c r="G31" i="1"/>
  <c r="F31" i="1"/>
  <c r="F30" i="1" s="1"/>
  <c r="F29" i="1" s="1"/>
  <c r="G30" i="1"/>
  <c r="G29" i="1" s="1"/>
  <c r="H27" i="1"/>
  <c r="G27" i="1"/>
  <c r="G26" i="1" s="1"/>
  <c r="G25" i="1" s="1"/>
  <c r="F27" i="1"/>
  <c r="H26" i="1"/>
  <c r="H25" i="1" s="1"/>
  <c r="F26" i="1"/>
  <c r="F25" i="1" s="1"/>
  <c r="F23" i="1"/>
  <c r="F22" i="1" s="1"/>
  <c r="F21" i="1" s="1"/>
  <c r="H23" i="1"/>
  <c r="G23" i="1"/>
  <c r="G22" i="1" s="1"/>
  <c r="G21" i="1" s="1"/>
  <c r="H22" i="1"/>
  <c r="H21" i="1" s="1"/>
  <c r="F19" i="1"/>
  <c r="F18" i="1" s="1"/>
  <c r="F17" i="1" s="1"/>
  <c r="H19" i="1"/>
  <c r="G19" i="1"/>
  <c r="G18" i="1" s="1"/>
  <c r="G17" i="1" s="1"/>
  <c r="G15" i="1" s="1"/>
  <c r="G14" i="1" s="1"/>
  <c r="H18" i="1"/>
  <c r="H17" i="1" s="1"/>
  <c r="H15" i="1" s="1"/>
  <c r="H14" i="1" s="1"/>
  <c r="H51" i="1" l="1"/>
  <c r="F15" i="1"/>
  <c r="F14" i="1" s="1"/>
  <c r="F51" i="1" s="1"/>
  <c r="G51" i="1"/>
</calcChain>
</file>

<file path=xl/sharedStrings.xml><?xml version="1.0" encoding="utf-8"?>
<sst xmlns="http://schemas.openxmlformats.org/spreadsheetml/2006/main" count="111" uniqueCount="56">
  <si>
    <t>Приложение № 6</t>
  </si>
  <si>
    <t>к решению совета депутатов Шапкинского сельского поселения Тосненского района Ленинградской области</t>
  </si>
  <si>
    <t>Приложение № 9</t>
  </si>
  <si>
    <t xml:space="preserve">                                                                          </t>
  </si>
  <si>
    <t xml:space="preserve">от   23.12.2022  № 115 </t>
  </si>
  <si>
    <t xml:space="preserve">РАСПРЕДЕЛЕНИЕ  </t>
  </si>
  <si>
    <t xml:space="preserve">бюджетных ассигнований дорожного фонда бюджета Шапкинского сельского поселения Тосненского района Ленинградской области  на 2023 год и плановый период 2024 и 2025 годов </t>
  </si>
  <si>
    <t>Наименование</t>
  </si>
  <si>
    <t>ЦСР</t>
  </si>
  <si>
    <t>ВР</t>
  </si>
  <si>
    <t>Рз</t>
  </si>
  <si>
    <t>ПР</t>
  </si>
  <si>
    <t>Сумма
(тысяч рублей)</t>
  </si>
  <si>
    <t>2023 год</t>
  </si>
  <si>
    <t>2024 год</t>
  </si>
  <si>
    <t>2025 год</t>
  </si>
  <si>
    <t>1</t>
  </si>
  <si>
    <t>2</t>
  </si>
  <si>
    <t>3</t>
  </si>
  <si>
    <t>4</t>
  </si>
  <si>
    <t>Муниципальная программа "Развитие автомобильных дорог Шапкинского сельского поселения Тосненского района Ленинградской области "</t>
  </si>
  <si>
    <t>10 0 00 00000</t>
  </si>
  <si>
    <t>Комплекс процессных мероприятий</t>
  </si>
  <si>
    <t>10 4 00 00000</t>
  </si>
  <si>
    <t>Комплекс процессных мероприятий 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</si>
  <si>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10 4 01 00000</t>
  </si>
  <si>
    <t xml:space="preserve">Мероприятия по содержанию автомобильных дорог </t>
  </si>
  <si>
    <t>10 4 01 10100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</si>
  <si>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</si>
  <si>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</si>
  <si>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</si>
  <si>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04</t>
  </si>
  <si>
    <t>09</t>
  </si>
  <si>
    <t>Обеспечение мероприятий по капитальному ремонту и ремонту автомобильных дорог общего пользования местного значения</t>
  </si>
  <si>
    <t>10 4 01 10110</t>
  </si>
  <si>
    <t xml:space="preserve">Мероприятия по капитальному ремонту и ремонту автомобильных дорог общего пользования местного значения </t>
  </si>
  <si>
    <t>10 0 01 S0140</t>
  </si>
  <si>
    <t>Прочие мероприятия по обслуживанию и содержанию автомобильных дорог общего пользования местного значения</t>
  </si>
  <si>
    <t>10 4 01 10120</t>
  </si>
  <si>
    <t>Муниципальная программа "Энергосбережение и повышение  энергетической эффективности на территории Шапкинского сельского поселения Тосненского района Ленинградской области "</t>
  </si>
  <si>
    <t>14 0 00 00000</t>
  </si>
  <si>
    <t>14 4 00 00000</t>
  </si>
  <si>
    <t>Комплекс процессных мероприятий "Энергосбережение и повышение энергоэффективности на территории Ленинградской области"</t>
  </si>
  <si>
    <t>14 4 01 00000</t>
  </si>
  <si>
    <t>Мероприятия по повышению надежности и энергетической эффективности</t>
  </si>
  <si>
    <t>14 4 01 13180</t>
  </si>
  <si>
    <t>Непрограммные расходы органов исполнительной власти Шапкинского сельского поселения Тосненского района Ленинградской области</t>
  </si>
  <si>
    <t>99 0 00 00000</t>
  </si>
  <si>
    <t xml:space="preserve">Непрограммные расходы </t>
  </si>
  <si>
    <t>99 9 00 00000</t>
  </si>
  <si>
    <t>99 9 01 00000</t>
  </si>
  <si>
    <t>99 9 01 10100</t>
  </si>
  <si>
    <t>Обеспечение  мероприятий по капитальному ремонту и ремонту автомобильных дорог общего пользования местного значения</t>
  </si>
  <si>
    <t>99 9 01 10110</t>
  </si>
  <si>
    <t>ВСЕГО</t>
  </si>
  <si>
    <t>от  13.12.2023      № 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</si>
</sst>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\ ##0.00_р_._-;\-* #\ ##0.00_р_._-;_-* &quot;-&quot;??_р_._-;_-@_-"/>
    <numFmt numFmtId="165" formatCode="?"/>
    <numFmt numFmtId="166" formatCode="#\ ##0.0"/>
    <numFmt numFmtId="167" formatCode="#\ ##0.00000"/>
  </numFmts>
  <fonts count="11">
    <font>
      <sz val="11"/>
      <color indexed="8"/>
      <name val="Calibri"/>
      <charset val="13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5" fillId="0" borderId="0"/>
    <xf numFmtId="0" fontId="6" fillId="0" borderId="0"/>
    <xf numFmtId="0" fontId="5" fillId="0" borderId="0"/>
    <xf numFmtId="0" fontId="10" fillId="0" borderId="0"/>
    <xf numFmtId="0" fontId="6" fillId="0" borderId="0"/>
    <xf numFmtId="0" fontId="7" fillId="0" borderId="0"/>
    <xf numFmtId="0" fontId="6" fillId="0" borderId="0"/>
    <xf numFmtId="0" fontId="10" fillId="0" borderId="0"/>
    <xf numFmtId="0" fontId="8" fillId="0" borderId="0"/>
    <xf numFmtId="0" fontId="10" fillId="0" borderId="0"/>
    <xf numFmtId="0" fontId="7" fillId="0" borderId="0"/>
    <xf numFmtId="0" fontId="6" fillId="0" borderId="0"/>
    <xf numFmtId="0" fontId="7" fillId="0" borderId="0"/>
    <xf numFmtId="0" fontId="10" fillId="0" borderId="0"/>
    <xf numFmtId="0" fontId="6" fillId="0" borderId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5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1" fillId="2" borderId="2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3" fillId="2" borderId="2" xfId="0" applyNumberFormat="1" applyFont="1" applyFill="1" applyBorder="1" applyAlignment="1">
      <alignment horizontal="center" vertical="top"/>
    </xf>
    <xf numFmtId="0" fontId="3" fillId="2" borderId="2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 wrapText="1"/>
    </xf>
    <xf numFmtId="49" fontId="3" fillId="2" borderId="3" xfId="15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4" fillId="2" borderId="2" xfId="15" applyNumberFormat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left" vertical="center" wrapText="1"/>
    </xf>
    <xf numFmtId="167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3" fillId="2" borderId="2" xfId="15" applyNumberFormat="1" applyFont="1" applyFill="1" applyBorder="1" applyAlignment="1">
      <alignment horizontal="left" vertical="center" wrapText="1"/>
    </xf>
    <xf numFmtId="49" fontId="3" fillId="2" borderId="2" xfId="15" applyNumberFormat="1" applyFont="1" applyFill="1" applyBorder="1" applyAlignment="1">
      <alignment horizontal="center" vertical="center" wrapText="1"/>
    </xf>
    <xf numFmtId="49" fontId="4" fillId="2" borderId="2" xfId="15" applyNumberFormat="1" applyFont="1" applyFill="1" applyBorder="1" applyAlignment="1">
      <alignment horizontal="left" vertical="center" wrapText="1"/>
    </xf>
    <xf numFmtId="49" fontId="4" fillId="2" borderId="2" xfId="15" applyNumberFormat="1" applyFont="1" applyFill="1" applyBorder="1" applyAlignment="1">
      <alignment horizontal="center" vertical="center" wrapText="1"/>
    </xf>
    <xf numFmtId="49" fontId="1" fillId="2" borderId="2" xfId="15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1" fillId="2" borderId="2" xfId="15" applyNumberFormat="1" applyFont="1" applyFill="1" applyBorder="1" applyAlignment="1">
      <alignment horizontal="left" vertical="center" wrapText="1"/>
    </xf>
    <xf numFmtId="167" fontId="3" fillId="2" borderId="2" xfId="0" applyNumberFormat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167" fontId="3" fillId="2" borderId="2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/>
    </xf>
    <xf numFmtId="167" fontId="1" fillId="2" borderId="2" xfId="0" applyNumberFormat="1" applyFont="1" applyFill="1" applyBorder="1" applyAlignment="1">
      <alignment horizontal="center" vertical="top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49" fontId="1" fillId="2" borderId="2" xfId="1" applyNumberFormat="1" applyFont="1" applyFill="1" applyBorder="1" applyAlignment="1">
      <alignment horizontal="center" vertical="top" wrapText="1"/>
    </xf>
  </cellXfs>
  <cellStyles count="23">
    <cellStyle name="Обычный" xfId="0" builtinId="0"/>
    <cellStyle name="Обычный 2" xfId="1"/>
    <cellStyle name="Обычный 2 2" xfId="2"/>
    <cellStyle name="Обычный 2 2 2" xfId="3"/>
    <cellStyle name="Обычный 3" xfId="4"/>
    <cellStyle name="Обычный 3 2" xfId="5"/>
    <cellStyle name="Обычный 3 3" xfId="6"/>
    <cellStyle name="Обычный 3 4" xfId="7"/>
    <cellStyle name="Обычный 4" xfId="8"/>
    <cellStyle name="Обычный 4 2" xfId="9"/>
    <cellStyle name="Обычный 5" xfId="10"/>
    <cellStyle name="Обычный 5 2" xfId="11"/>
    <cellStyle name="Обычный 5 3" xfId="12"/>
    <cellStyle name="Обычный 7" xfId="13"/>
    <cellStyle name="Обычный 9" xfId="14"/>
    <cellStyle name="Обычный_Приложения 1-9 к бюджету 2007 Поправка" xfId="15"/>
    <cellStyle name="Процентный 2" xfId="16"/>
    <cellStyle name="Процентный 2 2" xfId="17"/>
    <cellStyle name="Финансовый 2" xfId="18"/>
    <cellStyle name="Финансовый 2 10" xfId="19"/>
    <cellStyle name="Финансовый 2 11" xfId="20"/>
    <cellStyle name="Финансовый 2 8" xfId="21"/>
    <cellStyle name="Финансовый 2 9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view="pageBreakPreview" zoomScale="90" zoomScaleNormal="100" workbookViewId="0">
      <selection activeCell="G4" sqref="G4"/>
    </sheetView>
  </sheetViews>
  <sheetFormatPr defaultColWidth="9.140625" defaultRowHeight="15.75"/>
  <cols>
    <col min="1" max="1" width="61.42578125" style="3" customWidth="1"/>
    <col min="2" max="2" width="16.42578125" style="4" customWidth="1"/>
    <col min="3" max="5" width="7.42578125" style="4" customWidth="1"/>
    <col min="6" max="8" width="16.42578125" style="4" customWidth="1"/>
    <col min="9" max="16384" width="9.140625" style="5"/>
  </cols>
  <sheetData>
    <row r="1" spans="1:10" s="1" customFormat="1" ht="16.5" customHeight="1">
      <c r="A1" s="6"/>
      <c r="B1" s="7"/>
      <c r="C1" s="8"/>
      <c r="D1" s="8"/>
      <c r="E1" s="8"/>
      <c r="G1" s="9" t="s">
        <v>0</v>
      </c>
      <c r="H1" s="10"/>
      <c r="I1" s="5"/>
      <c r="J1" s="5"/>
    </row>
    <row r="2" spans="1:10" s="1" customFormat="1" ht="66.75" customHeight="1">
      <c r="A2" s="6"/>
      <c r="B2" s="7"/>
      <c r="C2" s="8"/>
      <c r="D2" s="8"/>
      <c r="E2" s="8"/>
      <c r="G2" s="49" t="s">
        <v>1</v>
      </c>
      <c r="H2" s="49"/>
      <c r="I2" s="5"/>
      <c r="J2" s="5"/>
    </row>
    <row r="3" spans="1:10" s="1" customFormat="1" ht="27" customHeight="1">
      <c r="A3" s="6"/>
      <c r="B3" s="7"/>
      <c r="C3" s="8"/>
      <c r="D3" s="8"/>
      <c r="E3" s="8"/>
      <c r="G3" s="50" t="s">
        <v>55</v>
      </c>
      <c r="H3" s="50"/>
      <c r="I3" s="5"/>
      <c r="J3" s="5"/>
    </row>
    <row r="4" spans="1:10" s="1" customFormat="1" ht="21" customHeight="1">
      <c r="A4" s="6"/>
      <c r="B4" s="7"/>
      <c r="C4" s="8"/>
      <c r="D4" s="8"/>
      <c r="E4" s="8"/>
      <c r="G4" s="9"/>
      <c r="H4" s="10"/>
      <c r="I4" s="5"/>
      <c r="J4" s="5"/>
    </row>
    <row r="5" spans="1:10" s="1" customFormat="1" ht="30.75" customHeight="1">
      <c r="A5" s="6"/>
      <c r="B5" s="7"/>
      <c r="C5" s="8"/>
      <c r="D5" s="8"/>
      <c r="E5" s="8"/>
      <c r="G5" s="9" t="s">
        <v>2</v>
      </c>
      <c r="H5" s="10"/>
      <c r="I5" s="5"/>
      <c r="J5" s="5"/>
    </row>
    <row r="6" spans="1:10" s="1" customFormat="1" ht="69" customHeight="1">
      <c r="A6" s="6"/>
      <c r="B6" s="7"/>
      <c r="C6" s="8"/>
      <c r="D6" s="8"/>
      <c r="E6" s="8" t="s">
        <v>3</v>
      </c>
      <c r="G6" s="49" t="s">
        <v>1</v>
      </c>
      <c r="H6" s="49"/>
      <c r="I6" s="5"/>
      <c r="J6" s="5"/>
    </row>
    <row r="7" spans="1:10" s="1" customFormat="1" ht="24" customHeight="1">
      <c r="A7" s="6"/>
      <c r="B7" s="7"/>
      <c r="C7" s="8"/>
      <c r="D7" s="8"/>
      <c r="E7" s="8"/>
      <c r="G7" s="50" t="s">
        <v>4</v>
      </c>
      <c r="H7" s="50"/>
      <c r="I7" s="5"/>
      <c r="J7" s="5"/>
    </row>
    <row r="8" spans="1:10" s="1" customFormat="1" ht="26.25" customHeight="1">
      <c r="A8" s="51" t="s">
        <v>5</v>
      </c>
      <c r="B8" s="51"/>
      <c r="C8" s="51"/>
      <c r="D8" s="51"/>
      <c r="E8" s="51"/>
      <c r="F8" s="51"/>
      <c r="G8" s="51"/>
      <c r="H8" s="51"/>
    </row>
    <row r="9" spans="1:10" s="1" customFormat="1" ht="85.5" customHeight="1">
      <c r="A9" s="51" t="s">
        <v>6</v>
      </c>
      <c r="B9" s="51"/>
      <c r="C9" s="51"/>
      <c r="D9" s="51"/>
      <c r="E9" s="51"/>
      <c r="F9" s="51"/>
      <c r="G9" s="51"/>
      <c r="H9" s="51"/>
    </row>
    <row r="10" spans="1:10" s="1" customFormat="1" ht="15.6" customHeight="1">
      <c r="A10" s="11"/>
      <c r="B10" s="11"/>
      <c r="C10" s="11"/>
      <c r="D10" s="11"/>
      <c r="E10" s="11"/>
      <c r="F10" s="12"/>
    </row>
    <row r="11" spans="1:10" ht="35.25" customHeight="1">
      <c r="A11" s="53" t="s">
        <v>7</v>
      </c>
      <c r="B11" s="54" t="s">
        <v>8</v>
      </c>
      <c r="C11" s="54" t="s">
        <v>9</v>
      </c>
      <c r="D11" s="53" t="s">
        <v>10</v>
      </c>
      <c r="E11" s="53" t="s">
        <v>11</v>
      </c>
      <c r="F11" s="52" t="s">
        <v>12</v>
      </c>
      <c r="G11" s="52"/>
      <c r="H11" s="52"/>
    </row>
    <row r="12" spans="1:10" ht="15.75" customHeight="1">
      <c r="A12" s="53"/>
      <c r="B12" s="54"/>
      <c r="C12" s="54"/>
      <c r="D12" s="53"/>
      <c r="E12" s="53"/>
      <c r="F12" s="13" t="s">
        <v>13</v>
      </c>
      <c r="G12" s="13" t="s">
        <v>14</v>
      </c>
      <c r="H12" s="13" t="s">
        <v>15</v>
      </c>
    </row>
    <row r="13" spans="1:10">
      <c r="A13" s="14" t="s">
        <v>16</v>
      </c>
      <c r="B13" s="14" t="s">
        <v>17</v>
      </c>
      <c r="C13" s="14" t="s">
        <v>18</v>
      </c>
      <c r="D13" s="14" t="s">
        <v>19</v>
      </c>
      <c r="E13" s="15">
        <v>5</v>
      </c>
      <c r="F13" s="16">
        <v>6</v>
      </c>
      <c r="G13" s="15">
        <v>7</v>
      </c>
      <c r="H13" s="16">
        <v>8</v>
      </c>
    </row>
    <row r="14" spans="1:10" s="2" customFormat="1" ht="56.25" customHeight="1">
      <c r="A14" s="17" t="s">
        <v>20</v>
      </c>
      <c r="B14" s="18" t="s">
        <v>21</v>
      </c>
      <c r="C14" s="19"/>
      <c r="D14" s="20"/>
      <c r="E14" s="20"/>
      <c r="F14" s="21">
        <f>F15</f>
        <v>3809.3379100000002</v>
      </c>
      <c r="G14" s="21">
        <f t="shared" ref="G14:H14" si="0">G15</f>
        <v>2050</v>
      </c>
      <c r="H14" s="21">
        <f t="shared" si="0"/>
        <v>0</v>
      </c>
    </row>
    <row r="15" spans="1:10" s="2" customFormat="1" ht="31.5" customHeight="1">
      <c r="A15" s="22" t="s">
        <v>22</v>
      </c>
      <c r="B15" s="18" t="s">
        <v>23</v>
      </c>
      <c r="C15" s="23"/>
      <c r="D15" s="18"/>
      <c r="E15" s="18"/>
      <c r="F15" s="21">
        <f>F17+F21+F25+F29</f>
        <v>3809.3379100000002</v>
      </c>
      <c r="G15" s="21">
        <f>G17+G21+G25+G29</f>
        <v>2050</v>
      </c>
      <c r="H15" s="21">
        <f>H17+H21+H25+H29</f>
        <v>0</v>
      </c>
    </row>
    <row r="16" spans="1:10" s="2" customFormat="1" ht="98.25" customHeight="1">
      <c r="A16" s="24" t="s">
        <v>24</v>
      </c>
      <c r="B16" s="18" t="s">
        <v>25</v>
      </c>
      <c r="C16" s="23"/>
      <c r="D16" s="18"/>
      <c r="E16" s="18"/>
      <c r="F16" s="21"/>
      <c r="G16" s="21"/>
      <c r="H16" s="21"/>
    </row>
    <row r="17" spans="1:8" s="2" customFormat="1" ht="27.75" customHeight="1">
      <c r="A17" s="25" t="s">
        <v>26</v>
      </c>
      <c r="B17" s="20" t="s">
        <v>27</v>
      </c>
      <c r="C17" s="19"/>
      <c r="D17" s="20"/>
      <c r="E17" s="20"/>
      <c r="F17" s="26">
        <f>F18</f>
        <v>3406.7</v>
      </c>
      <c r="G17" s="26">
        <f t="shared" ref="G17:H19" si="1">G18</f>
        <v>1500</v>
      </c>
      <c r="H17" s="26">
        <f t="shared" si="1"/>
        <v>0</v>
      </c>
    </row>
    <row r="18" spans="1:8" s="2" customFormat="1" ht="31.5">
      <c r="A18" s="25" t="s">
        <v>28</v>
      </c>
      <c r="B18" s="20" t="s">
        <v>27</v>
      </c>
      <c r="C18" s="19">
        <v>200</v>
      </c>
      <c r="D18" s="20"/>
      <c r="E18" s="20"/>
      <c r="F18" s="26">
        <f>F19</f>
        <v>3406.7</v>
      </c>
      <c r="G18" s="26">
        <f t="shared" si="1"/>
        <v>1500</v>
      </c>
      <c r="H18" s="26">
        <f t="shared" si="1"/>
        <v>0</v>
      </c>
    </row>
    <row r="19" spans="1:8" s="2" customFormat="1" ht="31.5">
      <c r="A19" s="27" t="s">
        <v>29</v>
      </c>
      <c r="B19" s="20" t="s">
        <v>27</v>
      </c>
      <c r="C19" s="19">
        <v>240</v>
      </c>
      <c r="D19" s="20"/>
      <c r="E19" s="20"/>
      <c r="F19" s="26">
        <f>F20</f>
        <v>3406.7</v>
      </c>
      <c r="G19" s="26">
        <f t="shared" si="1"/>
        <v>1500</v>
      </c>
      <c r="H19" s="26">
        <f t="shared" si="1"/>
        <v>0</v>
      </c>
    </row>
    <row r="20" spans="1:8" s="2" customFormat="1" ht="27" customHeight="1">
      <c r="A20" s="25" t="s">
        <v>30</v>
      </c>
      <c r="B20" s="20" t="s">
        <v>27</v>
      </c>
      <c r="C20" s="19">
        <v>240</v>
      </c>
      <c r="D20" s="20" t="s">
        <v>31</v>
      </c>
      <c r="E20" s="20" t="s">
        <v>32</v>
      </c>
      <c r="F20" s="26">
        <f>1500+1120+200+150+228.7+208</f>
        <v>3406.7</v>
      </c>
      <c r="G20" s="26">
        <v>1500</v>
      </c>
      <c r="H20" s="26">
        <v>0</v>
      </c>
    </row>
    <row r="21" spans="1:8" s="2" customFormat="1" ht="47.25">
      <c r="A21" s="25" t="s">
        <v>33</v>
      </c>
      <c r="B21" s="28" t="s">
        <v>34</v>
      </c>
      <c r="C21" s="19"/>
      <c r="D21" s="20"/>
      <c r="E21" s="20"/>
      <c r="F21" s="26">
        <f>F22</f>
        <v>121.30000000000001</v>
      </c>
      <c r="G21" s="26">
        <f t="shared" ref="G21:H23" si="2">G22</f>
        <v>300</v>
      </c>
      <c r="H21" s="26">
        <f t="shared" si="2"/>
        <v>0</v>
      </c>
    </row>
    <row r="22" spans="1:8" s="2" customFormat="1" ht="31.5">
      <c r="A22" s="25" t="s">
        <v>28</v>
      </c>
      <c r="B22" s="28" t="s">
        <v>34</v>
      </c>
      <c r="C22" s="19">
        <v>200</v>
      </c>
      <c r="D22" s="20"/>
      <c r="E22" s="20"/>
      <c r="F22" s="26">
        <f>F23</f>
        <v>121.30000000000001</v>
      </c>
      <c r="G22" s="26">
        <f t="shared" si="2"/>
        <v>300</v>
      </c>
      <c r="H22" s="26">
        <f t="shared" si="2"/>
        <v>0</v>
      </c>
    </row>
    <row r="23" spans="1:8" s="2" customFormat="1" ht="31.5">
      <c r="A23" s="27" t="s">
        <v>29</v>
      </c>
      <c r="B23" s="28" t="s">
        <v>34</v>
      </c>
      <c r="C23" s="19">
        <v>240</v>
      </c>
      <c r="D23" s="20"/>
      <c r="E23" s="20"/>
      <c r="F23" s="26">
        <f>F24</f>
        <v>121.30000000000001</v>
      </c>
      <c r="G23" s="26">
        <f t="shared" si="2"/>
        <v>300</v>
      </c>
      <c r="H23" s="26">
        <f t="shared" si="2"/>
        <v>0</v>
      </c>
    </row>
    <row r="24" spans="1:8" s="2" customFormat="1">
      <c r="A24" s="25" t="s">
        <v>30</v>
      </c>
      <c r="B24" s="28" t="s">
        <v>34</v>
      </c>
      <c r="C24" s="19">
        <v>240</v>
      </c>
      <c r="D24" s="20" t="s">
        <v>31</v>
      </c>
      <c r="E24" s="20" t="s">
        <v>32</v>
      </c>
      <c r="F24" s="26">
        <f>1000-700+100-150-128.7</f>
        <v>121.30000000000001</v>
      </c>
      <c r="G24" s="26">
        <v>300</v>
      </c>
      <c r="H24" s="26">
        <v>0</v>
      </c>
    </row>
    <row r="25" spans="1:8" s="2" customFormat="1" ht="47.25" hidden="1">
      <c r="A25" s="27" t="s">
        <v>35</v>
      </c>
      <c r="B25" s="20" t="s">
        <v>36</v>
      </c>
      <c r="C25" s="19"/>
      <c r="D25" s="20"/>
      <c r="E25" s="20"/>
      <c r="F25" s="26">
        <f>F26</f>
        <v>0</v>
      </c>
      <c r="G25" s="26">
        <f t="shared" ref="G25:H27" si="3">G26</f>
        <v>0</v>
      </c>
      <c r="H25" s="26">
        <f t="shared" si="3"/>
        <v>0</v>
      </c>
    </row>
    <row r="26" spans="1:8" s="2" customFormat="1" ht="31.5" hidden="1">
      <c r="A26" s="25" t="s">
        <v>28</v>
      </c>
      <c r="B26" s="20" t="s">
        <v>36</v>
      </c>
      <c r="C26" s="19">
        <v>200</v>
      </c>
      <c r="D26" s="20"/>
      <c r="E26" s="20"/>
      <c r="F26" s="26">
        <f>F27</f>
        <v>0</v>
      </c>
      <c r="G26" s="26">
        <f t="shared" si="3"/>
        <v>0</v>
      </c>
      <c r="H26" s="26">
        <f t="shared" si="3"/>
        <v>0</v>
      </c>
    </row>
    <row r="27" spans="1:8" s="2" customFormat="1" ht="31.5" hidden="1">
      <c r="A27" s="27" t="s">
        <v>29</v>
      </c>
      <c r="B27" s="20" t="s">
        <v>36</v>
      </c>
      <c r="C27" s="19">
        <v>240</v>
      </c>
      <c r="D27" s="20"/>
      <c r="E27" s="20"/>
      <c r="F27" s="26">
        <f>F28</f>
        <v>0</v>
      </c>
      <c r="G27" s="26">
        <f t="shared" si="3"/>
        <v>0</v>
      </c>
      <c r="H27" s="26">
        <f t="shared" si="3"/>
        <v>0</v>
      </c>
    </row>
    <row r="28" spans="1:8" s="2" customFormat="1" ht="31.5" hidden="1" customHeight="1">
      <c r="A28" s="25" t="s">
        <v>30</v>
      </c>
      <c r="B28" s="20" t="s">
        <v>36</v>
      </c>
      <c r="C28" s="19">
        <v>240</v>
      </c>
      <c r="D28" s="20" t="s">
        <v>31</v>
      </c>
      <c r="E28" s="20" t="s">
        <v>32</v>
      </c>
      <c r="F28" s="26">
        <v>0</v>
      </c>
      <c r="G28" s="26">
        <v>0</v>
      </c>
      <c r="H28" s="26">
        <v>0</v>
      </c>
    </row>
    <row r="29" spans="1:8" s="2" customFormat="1" ht="47.25">
      <c r="A29" s="25" t="s">
        <v>37</v>
      </c>
      <c r="B29" s="28" t="s">
        <v>38</v>
      </c>
      <c r="C29" s="19"/>
      <c r="D29" s="20"/>
      <c r="E29" s="20"/>
      <c r="F29" s="26">
        <f>F30</f>
        <v>281.33790999999997</v>
      </c>
      <c r="G29" s="26">
        <f t="shared" ref="G29:H31" si="4">G30</f>
        <v>250</v>
      </c>
      <c r="H29" s="26">
        <f t="shared" si="4"/>
        <v>0</v>
      </c>
    </row>
    <row r="30" spans="1:8" s="2" customFormat="1" ht="31.5">
      <c r="A30" s="25" t="s">
        <v>28</v>
      </c>
      <c r="B30" s="28" t="s">
        <v>38</v>
      </c>
      <c r="C30" s="19">
        <v>200</v>
      </c>
      <c r="D30" s="20"/>
      <c r="E30" s="20"/>
      <c r="F30" s="26">
        <f>F31</f>
        <v>281.33790999999997</v>
      </c>
      <c r="G30" s="26">
        <f t="shared" si="4"/>
        <v>250</v>
      </c>
      <c r="H30" s="26">
        <f t="shared" si="4"/>
        <v>0</v>
      </c>
    </row>
    <row r="31" spans="1:8" s="2" customFormat="1" ht="31.5">
      <c r="A31" s="27" t="s">
        <v>29</v>
      </c>
      <c r="B31" s="28" t="s">
        <v>38</v>
      </c>
      <c r="C31" s="19">
        <v>240</v>
      </c>
      <c r="D31" s="20"/>
      <c r="E31" s="20"/>
      <c r="F31" s="26">
        <f>F32</f>
        <v>281.33790999999997</v>
      </c>
      <c r="G31" s="26">
        <f t="shared" si="4"/>
        <v>250</v>
      </c>
      <c r="H31" s="26">
        <f t="shared" si="4"/>
        <v>0</v>
      </c>
    </row>
    <row r="32" spans="1:8" s="2" customFormat="1">
      <c r="A32" s="25" t="s">
        <v>30</v>
      </c>
      <c r="B32" s="28" t="s">
        <v>38</v>
      </c>
      <c r="C32" s="19">
        <v>240</v>
      </c>
      <c r="D32" s="20" t="s">
        <v>31</v>
      </c>
      <c r="E32" s="20" t="s">
        <v>32</v>
      </c>
      <c r="F32" s="26">
        <f>250+231.33791-200</f>
        <v>281.33790999999997</v>
      </c>
      <c r="G32" s="26">
        <v>250</v>
      </c>
      <c r="H32" s="26">
        <v>0</v>
      </c>
    </row>
    <row r="33" spans="1:8" s="2" customFormat="1" ht="63">
      <c r="A33" s="17" t="s">
        <v>39</v>
      </c>
      <c r="B33" s="29" t="s">
        <v>40</v>
      </c>
      <c r="C33" s="16"/>
      <c r="D33" s="14"/>
      <c r="E33" s="14"/>
      <c r="F33" s="21">
        <f t="shared" ref="F33:H38" si="5">F34</f>
        <v>50</v>
      </c>
      <c r="G33" s="21">
        <f t="shared" si="5"/>
        <v>50</v>
      </c>
      <c r="H33" s="21">
        <f t="shared" si="5"/>
        <v>50</v>
      </c>
    </row>
    <row r="34" spans="1:8" s="2" customFormat="1">
      <c r="A34" s="30" t="s">
        <v>22</v>
      </c>
      <c r="B34" s="31" t="s">
        <v>41</v>
      </c>
      <c r="C34" s="16"/>
      <c r="D34" s="14"/>
      <c r="E34" s="14"/>
      <c r="F34" s="21">
        <f t="shared" si="5"/>
        <v>50</v>
      </c>
      <c r="G34" s="21">
        <f t="shared" si="5"/>
        <v>50</v>
      </c>
      <c r="H34" s="21">
        <f t="shared" si="5"/>
        <v>50</v>
      </c>
    </row>
    <row r="35" spans="1:8" s="2" customFormat="1" ht="47.25">
      <c r="A35" s="32" t="s">
        <v>42</v>
      </c>
      <c r="B35" s="33" t="s">
        <v>43</v>
      </c>
      <c r="C35" s="16"/>
      <c r="D35" s="14"/>
      <c r="E35" s="14"/>
      <c r="F35" s="21">
        <f t="shared" si="5"/>
        <v>50</v>
      </c>
      <c r="G35" s="21">
        <f t="shared" si="5"/>
        <v>50</v>
      </c>
      <c r="H35" s="21">
        <f t="shared" si="5"/>
        <v>50</v>
      </c>
    </row>
    <row r="36" spans="1:8" s="2" customFormat="1" ht="31.5">
      <c r="A36" s="30" t="s">
        <v>44</v>
      </c>
      <c r="B36" s="34" t="s">
        <v>45</v>
      </c>
      <c r="C36" s="16"/>
      <c r="D36" s="14"/>
      <c r="E36" s="14"/>
      <c r="F36" s="21">
        <f t="shared" si="5"/>
        <v>50</v>
      </c>
      <c r="G36" s="21">
        <f t="shared" si="5"/>
        <v>50</v>
      </c>
      <c r="H36" s="21">
        <f t="shared" si="5"/>
        <v>50</v>
      </c>
    </row>
    <row r="37" spans="1:8" s="2" customFormat="1" ht="31.5">
      <c r="A37" s="25" t="s">
        <v>28</v>
      </c>
      <c r="B37" s="31" t="s">
        <v>45</v>
      </c>
      <c r="C37" s="16">
        <v>200</v>
      </c>
      <c r="D37" s="14"/>
      <c r="E37" s="14"/>
      <c r="F37" s="26">
        <f t="shared" si="5"/>
        <v>50</v>
      </c>
      <c r="G37" s="26">
        <f t="shared" si="5"/>
        <v>50</v>
      </c>
      <c r="H37" s="26">
        <f t="shared" si="5"/>
        <v>50</v>
      </c>
    </row>
    <row r="38" spans="1:8" s="2" customFormat="1" ht="31.5">
      <c r="A38" s="27" t="s">
        <v>29</v>
      </c>
      <c r="B38" s="31" t="s">
        <v>45</v>
      </c>
      <c r="C38" s="16">
        <v>240</v>
      </c>
      <c r="D38" s="14"/>
      <c r="E38" s="14"/>
      <c r="F38" s="26">
        <f t="shared" si="5"/>
        <v>50</v>
      </c>
      <c r="G38" s="26">
        <f t="shared" si="5"/>
        <v>50</v>
      </c>
      <c r="H38" s="26">
        <f t="shared" si="5"/>
        <v>50</v>
      </c>
    </row>
    <row r="39" spans="1:8" s="2" customFormat="1">
      <c r="A39" s="35" t="s">
        <v>30</v>
      </c>
      <c r="B39" s="31" t="s">
        <v>45</v>
      </c>
      <c r="C39" s="16">
        <v>240</v>
      </c>
      <c r="D39" s="14" t="s">
        <v>31</v>
      </c>
      <c r="E39" s="14" t="s">
        <v>32</v>
      </c>
      <c r="F39" s="26">
        <v>50</v>
      </c>
      <c r="G39" s="26">
        <v>50</v>
      </c>
      <c r="H39" s="26">
        <v>50</v>
      </c>
    </row>
    <row r="40" spans="1:8" s="2" customFormat="1" ht="47.25">
      <c r="A40" s="17" t="s">
        <v>46</v>
      </c>
      <c r="B40" s="36" t="s">
        <v>47</v>
      </c>
      <c r="C40" s="18"/>
      <c r="D40" s="36"/>
      <c r="E40" s="36"/>
      <c r="F40" s="37">
        <f>F41</f>
        <v>0</v>
      </c>
      <c r="G40" s="37">
        <f t="shared" ref="G40:H40" si="6">G41</f>
        <v>0</v>
      </c>
      <c r="H40" s="37">
        <f t="shared" si="6"/>
        <v>2050</v>
      </c>
    </row>
    <row r="41" spans="1:8" s="2" customFormat="1">
      <c r="A41" s="25" t="s">
        <v>48</v>
      </c>
      <c r="B41" s="28" t="s">
        <v>49</v>
      </c>
      <c r="C41" s="38"/>
      <c r="D41" s="39"/>
      <c r="E41" s="39"/>
      <c r="F41" s="26">
        <f t="shared" ref="F41:H41" si="7">F42</f>
        <v>0</v>
      </c>
      <c r="G41" s="26">
        <f t="shared" si="7"/>
        <v>0</v>
      </c>
      <c r="H41" s="26">
        <f t="shared" si="7"/>
        <v>2050</v>
      </c>
    </row>
    <row r="42" spans="1:8" s="2" customFormat="1">
      <c r="A42" s="25" t="s">
        <v>48</v>
      </c>
      <c r="B42" s="28" t="s">
        <v>50</v>
      </c>
      <c r="C42" s="38"/>
      <c r="D42" s="39"/>
      <c r="E42" s="39"/>
      <c r="F42" s="26">
        <f>F46+F50</f>
        <v>0</v>
      </c>
      <c r="G42" s="26">
        <f t="shared" ref="G42:H42" si="8">G46+G50</f>
        <v>0</v>
      </c>
      <c r="H42" s="26">
        <f t="shared" si="8"/>
        <v>2050</v>
      </c>
    </row>
    <row r="43" spans="1:8" s="2" customFormat="1">
      <c r="A43" s="40" t="s">
        <v>26</v>
      </c>
      <c r="B43" s="31" t="s">
        <v>51</v>
      </c>
      <c r="C43" s="19"/>
      <c r="D43" s="20"/>
      <c r="E43" s="20"/>
      <c r="F43" s="41">
        <f>F44</f>
        <v>0</v>
      </c>
      <c r="G43" s="41">
        <f t="shared" ref="G43:H45" si="9">G44</f>
        <v>0</v>
      </c>
      <c r="H43" s="41">
        <f t="shared" si="9"/>
        <v>1750</v>
      </c>
    </row>
    <row r="44" spans="1:8" s="2" customFormat="1" ht="31.5">
      <c r="A44" s="42" t="s">
        <v>28</v>
      </c>
      <c r="B44" s="31" t="s">
        <v>51</v>
      </c>
      <c r="C44" s="43">
        <v>200</v>
      </c>
      <c r="D44" s="38"/>
      <c r="E44" s="38"/>
      <c r="F44" s="41">
        <f>F45</f>
        <v>0</v>
      </c>
      <c r="G44" s="41">
        <f t="shared" si="9"/>
        <v>0</v>
      </c>
      <c r="H44" s="41">
        <f t="shared" si="9"/>
        <v>1750</v>
      </c>
    </row>
    <row r="45" spans="1:8" s="2" customFormat="1" ht="31.5">
      <c r="A45" s="44" t="s">
        <v>29</v>
      </c>
      <c r="B45" s="31" t="s">
        <v>51</v>
      </c>
      <c r="C45" s="43">
        <v>240</v>
      </c>
      <c r="D45" s="38"/>
      <c r="E45" s="38"/>
      <c r="F45" s="41">
        <f>F46</f>
        <v>0</v>
      </c>
      <c r="G45" s="41">
        <f t="shared" si="9"/>
        <v>0</v>
      </c>
      <c r="H45" s="41">
        <f t="shared" si="9"/>
        <v>1750</v>
      </c>
    </row>
    <row r="46" spans="1:8" s="2" customFormat="1">
      <c r="A46" s="25" t="s">
        <v>30</v>
      </c>
      <c r="B46" s="31" t="s">
        <v>51</v>
      </c>
      <c r="C46" s="19">
        <v>240</v>
      </c>
      <c r="D46" s="20" t="s">
        <v>31</v>
      </c>
      <c r="E46" s="20" t="s">
        <v>32</v>
      </c>
      <c r="F46" s="41">
        <v>0</v>
      </c>
      <c r="G46" s="41">
        <v>0</v>
      </c>
      <c r="H46" s="41">
        <v>1750</v>
      </c>
    </row>
    <row r="47" spans="1:8" s="2" customFormat="1" ht="47.25">
      <c r="A47" s="40" t="s">
        <v>52</v>
      </c>
      <c r="B47" s="34" t="s">
        <v>53</v>
      </c>
      <c r="C47" s="38"/>
      <c r="D47" s="38"/>
      <c r="E47" s="38"/>
      <c r="F47" s="45">
        <f>F48</f>
        <v>0</v>
      </c>
      <c r="G47" s="45">
        <f t="shared" ref="G47:H49" si="10">G48</f>
        <v>0</v>
      </c>
      <c r="H47" s="45">
        <f t="shared" si="10"/>
        <v>300</v>
      </c>
    </row>
    <row r="48" spans="1:8" s="2" customFormat="1" ht="31.5">
      <c r="A48" s="42" t="s">
        <v>28</v>
      </c>
      <c r="B48" s="31" t="s">
        <v>53</v>
      </c>
      <c r="C48" s="43">
        <v>200</v>
      </c>
      <c r="D48" s="38"/>
      <c r="E48" s="38"/>
      <c r="F48" s="45">
        <f>F49</f>
        <v>0</v>
      </c>
      <c r="G48" s="45">
        <f t="shared" si="10"/>
        <v>0</v>
      </c>
      <c r="H48" s="45">
        <f t="shared" si="10"/>
        <v>300</v>
      </c>
    </row>
    <row r="49" spans="1:8" s="2" customFormat="1" ht="31.5">
      <c r="A49" s="44" t="s">
        <v>29</v>
      </c>
      <c r="B49" s="31" t="s">
        <v>53</v>
      </c>
      <c r="C49" s="43">
        <v>240</v>
      </c>
      <c r="D49" s="38"/>
      <c r="E49" s="38"/>
      <c r="F49" s="45">
        <f>F50</f>
        <v>0</v>
      </c>
      <c r="G49" s="45">
        <f t="shared" si="10"/>
        <v>0</v>
      </c>
      <c r="H49" s="45">
        <f t="shared" si="10"/>
        <v>300</v>
      </c>
    </row>
    <row r="50" spans="1:8" s="2" customFormat="1">
      <c r="A50" s="25" t="s">
        <v>30</v>
      </c>
      <c r="B50" s="31" t="s">
        <v>53</v>
      </c>
      <c r="C50" s="19">
        <v>240</v>
      </c>
      <c r="D50" s="20" t="s">
        <v>31</v>
      </c>
      <c r="E50" s="20" t="s">
        <v>32</v>
      </c>
      <c r="F50" s="45">
        <v>0</v>
      </c>
      <c r="G50" s="45">
        <v>0</v>
      </c>
      <c r="H50" s="45">
        <v>300</v>
      </c>
    </row>
    <row r="51" spans="1:8" s="1" customFormat="1" ht="15" customHeight="1">
      <c r="A51" s="46" t="s">
        <v>54</v>
      </c>
      <c r="B51" s="47"/>
      <c r="C51" s="47"/>
      <c r="D51" s="47"/>
      <c r="E51" s="47"/>
      <c r="F51" s="48">
        <f>F40+F33+F14</f>
        <v>3859.3379100000002</v>
      </c>
      <c r="G51" s="48">
        <f t="shared" ref="G51:H51" si="11">G40+G33+G14</f>
        <v>2100</v>
      </c>
      <c r="H51" s="48">
        <f t="shared" si="11"/>
        <v>2100</v>
      </c>
    </row>
  </sheetData>
  <autoFilter ref="A13:H51"/>
  <mergeCells count="12">
    <mergeCell ref="A9:H9"/>
    <mergeCell ref="F11:H11"/>
    <mergeCell ref="A11:A12"/>
    <mergeCell ref="B11:B12"/>
    <mergeCell ref="C11:C12"/>
    <mergeCell ref="D11:D12"/>
    <mergeCell ref="E11:E12"/>
    <mergeCell ref="G2:H2"/>
    <mergeCell ref="G3:H3"/>
    <mergeCell ref="G6:H6"/>
    <mergeCell ref="G7:H7"/>
    <mergeCell ref="A8:H8"/>
  </mergeCells>
  <pageMargins left="0.23622047244094499" right="0.23622047244094499" top="0.74803149606299202" bottom="0.74803149606299202" header="0.31496062992126" footer="0.31496062992126"/>
  <pageSetup paperSize="9" scale="59" fitToHeight="0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rep:2.43.1.172</dc:description>
  <cp:lastModifiedBy>1</cp:lastModifiedBy>
  <cp:lastPrinted>2023-12-13T10:51:16Z</cp:lastPrinted>
  <dcterms:created xsi:type="dcterms:W3CDTF">2017-10-11T12:40:00Z</dcterms:created>
  <dcterms:modified xsi:type="dcterms:W3CDTF">2024-03-05T11:24:19Z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C9C345771EA74144B72FEB4FDD7CA464_12</vt:lpwstr>
  </property>
  <property fmtid="{D5CDD505-2E9C-101B-9397-08002B2CF9AE}" pid="3" name="KSOProductBuildVer">
    <vt:lpwstr>1049-12.2.0.13215</vt:lpwstr>
  </property>
</Properties>
</file>