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05" yWindow="960" windowWidth="15120" windowHeight="10860" activeTab="0"/>
  </bookViews>
  <sheets>
    <sheet name="ПР " sheetId="1" r:id="rId1"/>
    <sheet name="Лист1" sheetId="2" r:id="rId2"/>
  </sheets>
  <definedNames>
    <definedName name="_xlnm.Print_Area" localSheetId="0">'ПР '!$A$1:$G$55</definedName>
  </definedNames>
  <calcPr fullCalcOnLoad="1"/>
</workbook>
</file>

<file path=xl/sharedStrings.xml><?xml version="1.0" encoding="utf-8"?>
<sst xmlns="http://schemas.openxmlformats.org/spreadsheetml/2006/main" count="94" uniqueCount="87">
  <si>
    <t>1 00 00000 00 0000 000</t>
  </si>
  <si>
    <t>ИТОГО</t>
  </si>
  <si>
    <t>ДОХОДЫ ОТ ИСПОЛЬЗОВАНИЯ ИМУЩЕСТВА, НАХОДЯЩЕГОСЯ В ГОСУДАРСТВЕННОЙ И МУНИЦИПАЛЬНОЙ СОБСТВЕННОСТИ</t>
  </si>
  <si>
    <t>1 11 05035 10 0000 120</t>
  </si>
  <si>
    <t>1 11 09045 10 0000 120</t>
  </si>
  <si>
    <t>ПРОГНОЗИРУЕМЫЕ</t>
  </si>
  <si>
    <t>поступления доходов в бюджет Шапкинского сельского поселения Тосненского района Лениградской области</t>
  </si>
  <si>
    <t>Код бюджетной классификации</t>
  </si>
  <si>
    <t>Источник дохода</t>
  </si>
  <si>
    <t>1 13 01995 10 0000 130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</si>
  <si>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</si>
  <si>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</si>
  <si>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Единый сельскохозяйственный налог</t>
  </si>
  <si>
    <t>1 01 00000 00 0000 000</t>
  </si>
  <si>
    <t>1 01 02000 01 0000 110</t>
  </si>
  <si>
    <t>1 03 00000 00 0000 000</t>
  </si>
  <si>
    <t>1 03 02000 01 0000 110</t>
  </si>
  <si>
    <t>1 06 00000 00 0000 000</t>
  </si>
  <si>
    <t>1 06 06000 00 0000 110</t>
  </si>
  <si>
    <t>1 11 00000 00 0000 000</t>
  </si>
  <si>
    <t>1 13 00000 00 0000 000</t>
  </si>
  <si>
    <t>2 00 00000 00 0000 000</t>
  </si>
  <si>
    <t>НАЛОГОВЫЕ И НЕНАЛОГОВЫЕ ДОХОДЫ</t>
  </si>
  <si>
    <t>НАЛОГИ НА ПРИБЫЛЬ, ДОХОДЫ</t>
  </si>
  <si>
    <t xml:space="preserve">Налог на доходы физических лиц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</si>
  <si>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</si>
  <si>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</si>
  <si>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</si>
  <si>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Земельный налог</t>
  </si>
  <si>
    <t>ДОХОДЫ    ОТ    ОКАЗАНИЯ    ПЛАТНЫХ    УСЛУГ   И КОМПЕНСАЦИИ ЗАТРАТ ГОСУДАРСТВА</t>
  </si>
  <si>
    <t>БЕЗВОЗМЕЗДНЫЕ ПОСТУПЛЕНИЯ</t>
  </si>
  <si>
    <t>НАЛОГИ НА СОВОКУПНЫЙ ДОХОД</t>
  </si>
  <si>
    <t>1 05 00000 00 0000 000</t>
  </si>
  <si>
    <t>1 05 03000 00 0000 000</t>
  </si>
  <si>
    <t>Прочие доходы от оказания платных услуг (работ) получателями средств бюджетов сельскихпоселений</t>
  </si>
  <si>
    <t>Сумма 2018 год (тысяч рублей)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</si>
  <si>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</si>
  <si>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</si>
  <si>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</si>
  <si>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</si>
  <si>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</si>
  <si>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Налог на имущество физических лиц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</si>
  <si>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</si>
  <si>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Земельный налог с физических лиц, обладающих земельным участком, расположенным в границах сельских поселений</t>
  </si>
  <si>
    <t>Субсидии бюджетам бюджетной системы Российской Федерации (межбюджетные субсидии)</t>
  </si>
  <si>
    <t>Субвенции бюджетам сельских поселений на выполнение передаваемых полномочий Ленинградской области в сфере административных правоотношений (областной бюджет)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</si>
  <si>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</si>
  <si>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1 01 02010 01 0000 110</t>
  </si>
  <si>
    <t>1 03 02230 01 0000 110</t>
  </si>
  <si>
    <t>1 03 02240 01 0000 110</t>
  </si>
  <si>
    <t>1 03 02250 01 0000 110</t>
  </si>
  <si>
    <t>1 06 06030 00 0000 110</t>
  </si>
  <si>
    <t>1 06 06040 00 0000 110</t>
  </si>
  <si>
    <t>2 02 20000 00 0000 150</t>
  </si>
  <si>
    <t>2 02 29999 10 0000 150</t>
  </si>
  <si>
    <t>2 02 30000 00 0000 150</t>
  </si>
  <si>
    <t>2 02 30024 10 0000 150</t>
  </si>
  <si>
    <t>2 02 35118 10 0000 150</t>
  </si>
  <si>
    <t>Прочие субсидии бюджетам сельских поселений (на реализацию областного закона от 15.01.2018 №3-оз"О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области")</t>
  </si>
  <si>
    <t>1 06 01000 00 0000 110</t>
  </si>
  <si>
    <t>Сумма 2022 год (тысяч рублей)</t>
  </si>
  <si>
    <t>Прочие субсидии бюджетам сельских поселений (на реализацию областного закона от 28.12.2018 №147-оз"О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области")</t>
  </si>
  <si>
    <t>2 02 20077 10 0000 150</t>
  </si>
  <si>
    <t>2 02 00000 00 0000 000</t>
  </si>
  <si>
    <t>БЕЗВОЗМЕЗДНЫЕ ПОСТУПЛЕНИЯ ОТ ДРУГИХ БЮДЖЕТОВ БЮДЖЕТНОЙ СИСТЕМЫ РОССИЙСКОЙ ФЕДЕРАЦИИ</t>
  </si>
  <si>
    <t>Сумма 2023 год (тысяч рублей)</t>
  </si>
  <si>
    <t xml:space="preserve">                                                                                  на 2022-2024 годы</t>
  </si>
  <si>
    <t>Сумма 2024 год (тысяч рублей)</t>
  </si>
  <si>
    <t>Прочие субсидии бюджетам сельских поселений (на поддержку развития общественной инфраструктуры муниципального значения) (областной бюджет)</t>
  </si>
  <si>
    <t>Приложение № 2</t>
  </si>
  <si>
    <t>к решению совета депутатов Шапкинского сельского сельского поселения Тосненского района Ленинградской области</t>
  </si>
  <si>
    <t>Субвенции бюджетам бюджетной системы Российской Федерации (межбюджетные субсидии)</t>
  </si>
  <si>
    <t>от 24.12.2021    № 90</t>
  </si>
  <si>
    <t>2 02 200771 10 0000 150</t>
  </si>
  <si>
    <t>Субсидии бюджетам сельских поселений на софинансирование капитльных вложений в объекты муниципальной собственности (Субсидии на бюджетные инвестиции в объекты капитального строительства объектов газификации (в том числе проектно изыскательские работы) собственности муниципальных образований))</t>
  </si>
  <si>
    <t>2 02 40000 00 0000 150</t>
  </si>
  <si>
    <t>Иные межбюджетные трансферты</t>
  </si>
  <si>
    <t>2 02 49999 10 0000 150</t>
  </si>
  <si>
    <t>Прочие межбюджетные трансферты, передаваемые бюджетам сельских поселений</t>
  </si>
  <si>
    <t>2 07 05000 00 0000 150</t>
  </si>
  <si>
    <t>ПРОЧИЕ БЕЗВОЗМЕЗДНЫЕ ПОСТУПЛЕНИЯ</t>
  </si>
  <si>
    <t>2 07 05020 10 0000 150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</si>
  <si>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</si>
  <si>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субсидии бюджетам сельских поселений (на комплекс мероприятий  по борьбе с борщевиком Сосновского )</t>
  </si>
  <si>
    <t>Прочие межбюджетные трансферты</t>
  </si>
  <si>
    <t>Приложение №2</t>
  </si>
  <si>
    <t>от 23.12.2022  № 112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</si>
</sst>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(* #,##0.0_);_(* \(#,##0.0\);_(* &quot;-&quot;??_);_(@_)"/>
    <numFmt numFmtId="187" formatCode="_(* #,##0_);_(* \(#,##0\);_(* &quot;-&quot;??_);_(@_)"/>
    <numFmt numFmtId="188" formatCode="0.0000"/>
    <numFmt numFmtId="189" formatCode="#,##0.000"/>
    <numFmt numFmtId="190" formatCode="#,##0.0"/>
    <numFmt numFmtId="191" formatCode="?"/>
    <numFmt numFmtId="192" formatCode="0.00000"/>
    <numFmt numFmtId="193" formatCode="#,##0.00000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7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93" fontId="2" fillId="33" borderId="10" xfId="0" applyNumberFormat="1" applyFont="1" applyFill="1" applyBorder="1" applyAlignment="1">
      <alignment horizontal="right" vertical="center"/>
    </xf>
    <xf numFmtId="49" fontId="1" fillId="33" borderId="11" xfId="0" applyNumberFormat="1" applyFont="1" applyFill="1" applyBorder="1" applyAlignment="1" applyProtection="1">
      <alignment horizontal="left" vertical="center" wrapText="1"/>
      <protection/>
    </xf>
    <xf numFmtId="49" fontId="1" fillId="33" borderId="11" xfId="0" applyNumberFormat="1" applyFont="1" applyFill="1" applyBorder="1" applyAlignment="1" applyProtection="1">
      <alignment horizontal="center" vertical="center" wrapText="1"/>
      <protection/>
    </xf>
    <xf numFmtId="193" fontId="1" fillId="33" borderId="10" xfId="0" applyNumberFormat="1" applyFont="1" applyFill="1" applyBorder="1" applyAlignment="1">
      <alignment horizontal="right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 applyProtection="1">
      <alignment horizontal="left" vertical="center" wrapText="1"/>
      <protection/>
    </xf>
    <xf numFmtId="193" fontId="9" fillId="33" borderId="10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2" fontId="7" fillId="33" borderId="0" xfId="0" applyNumberFormat="1" applyFont="1" applyFill="1" applyAlignment="1">
      <alignment horizontal="left" vertical="top" indent="25"/>
    </xf>
    <xf numFmtId="180" fontId="7" fillId="33" borderId="0" xfId="0" applyNumberFormat="1" applyFont="1" applyFill="1" applyAlignment="1">
      <alignment horizontal="left" vertical="top" indent="25"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7" fillId="33" borderId="0" xfId="0" applyFont="1" applyFill="1" applyAlignment="1">
      <alignment horizontal="left" vertical="top" indent="25"/>
    </xf>
    <xf numFmtId="1" fontId="7" fillId="33" borderId="0" xfId="0" applyNumberFormat="1" applyFont="1" applyFill="1" applyAlignment="1">
      <alignment horizontal="left" vertical="top" indent="18"/>
    </xf>
    <xf numFmtId="1" fontId="7" fillId="33" borderId="0" xfId="0" applyNumberFormat="1" applyFont="1" applyFill="1" applyAlignment="1">
      <alignment vertical="top"/>
    </xf>
    <xf numFmtId="0" fontId="1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3" fillId="33" borderId="0" xfId="0" applyFont="1" applyFill="1" applyAlignment="1">
      <alignment wrapText="1"/>
    </xf>
    <xf numFmtId="0" fontId="6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189" fontId="2" fillId="33" borderId="10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/>
    </xf>
    <xf numFmtId="0" fontId="1" fillId="33" borderId="10" xfId="0" applyFont="1" applyFill="1" applyBorder="1" applyAlignment="1">
      <alignment vertical="center" wrapText="1"/>
    </xf>
    <xf numFmtId="189" fontId="1" fillId="33" borderId="10" xfId="0" applyNumberFormat="1" applyFont="1" applyFill="1" applyBorder="1" applyAlignment="1">
      <alignment horizontal="right" vertical="center"/>
    </xf>
    <xf numFmtId="193" fontId="1" fillId="33" borderId="10" xfId="0" applyNumberFormat="1" applyFont="1" applyFill="1" applyBorder="1" applyAlignment="1">
      <alignment vertical="center"/>
    </xf>
    <xf numFmtId="191" fontId="1" fillId="33" borderId="10" xfId="0" applyNumberFormat="1" applyFont="1" applyFill="1" applyBorder="1" applyAlignment="1" applyProtection="1">
      <alignment horizontal="left" vertical="center" wrapText="1"/>
      <protection/>
    </xf>
    <xf numFmtId="193" fontId="2" fillId="33" borderId="1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49" fontId="1" fillId="33" borderId="12" xfId="54" applyNumberFormat="1" applyFont="1" applyFill="1" applyBorder="1" applyAlignment="1" applyProtection="1">
      <alignment horizontal="center" vertical="center" wrapText="1"/>
      <protection/>
    </xf>
    <xf numFmtId="49" fontId="2" fillId="33" borderId="12" xfId="54" applyNumberFormat="1" applyFont="1" applyFill="1" applyBorder="1" applyAlignment="1" applyProtection="1">
      <alignment horizontal="center" vertical="center" wrapText="1"/>
      <protection/>
    </xf>
    <xf numFmtId="49" fontId="2" fillId="33" borderId="13" xfId="0" applyNumberFormat="1" applyFont="1" applyFill="1" applyBorder="1" applyAlignment="1" applyProtection="1">
      <alignment horizontal="left" wrapText="1"/>
      <protection/>
    </xf>
    <xf numFmtId="49" fontId="9" fillId="33" borderId="12" xfId="54" applyNumberFormat="1" applyFont="1" applyFill="1" applyBorder="1" applyAlignment="1" applyProtection="1">
      <alignment horizontal="center" vertical="center" wrapText="1"/>
      <protection/>
    </xf>
    <xf numFmtId="49" fontId="9" fillId="33" borderId="10" xfId="0" applyNumberFormat="1" applyFont="1" applyFill="1" applyBorder="1" applyAlignment="1" applyProtection="1">
      <alignment horizontal="left" vertical="center" wrapText="1"/>
      <protection/>
    </xf>
    <xf numFmtId="189" fontId="10" fillId="33" borderId="10" xfId="0" applyNumberFormat="1" applyFont="1" applyFill="1" applyBorder="1" applyAlignment="1">
      <alignment horizontal="right" vertical="center"/>
    </xf>
    <xf numFmtId="49" fontId="1" fillId="33" borderId="10" xfId="54" applyNumberFormat="1" applyFont="1" applyFill="1" applyBorder="1" applyAlignment="1" applyProtection="1">
      <alignment horizontal="center" vertical="center" wrapText="1"/>
      <protection/>
    </xf>
    <xf numFmtId="49" fontId="9" fillId="33" borderId="10" xfId="54" applyNumberFormat="1" applyFont="1" applyFill="1" applyBorder="1" applyAlignment="1" applyProtection="1">
      <alignment horizontal="center" vertical="center" wrapText="1"/>
      <protection/>
    </xf>
    <xf numFmtId="49" fontId="2" fillId="33" borderId="10" xfId="54" applyNumberFormat="1" applyFont="1" applyFill="1" applyBorder="1" applyAlignment="1" applyProtection="1">
      <alignment horizontal="center" vertical="center" wrapText="1"/>
      <protection/>
    </xf>
    <xf numFmtId="49" fontId="2" fillId="33" borderId="10" xfId="0" applyNumberFormat="1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>
      <alignment vertical="center" wrapText="1"/>
    </xf>
    <xf numFmtId="189" fontId="2" fillId="33" borderId="0" xfId="0" applyNumberFormat="1" applyFont="1" applyFill="1" applyBorder="1" applyAlignment="1">
      <alignment horizontal="right" vertical="center"/>
    </xf>
    <xf numFmtId="193" fontId="2" fillId="33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 wrapText="1"/>
    </xf>
    <xf numFmtId="0" fontId="1" fillId="33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left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3"/>
  <sheetViews>
    <sheetView tabSelected="1" view="pageBreakPreview" zoomScaleSheetLayoutView="100" workbookViewId="0" topLeftCell="A1">
      <selection activeCell="D4" sqref="D4:G4"/>
    </sheetView>
  </sheetViews>
  <sheetFormatPr defaultColWidth="9.140625" defaultRowHeight="12.75"/>
  <cols>
    <col min="1" max="1" width="26.140625" style="9" customWidth="1"/>
    <col min="2" max="2" width="59.7109375" style="20" customWidth="1"/>
    <col min="3" max="3" width="14.57421875" style="21" hidden="1" customWidth="1"/>
    <col min="4" max="4" width="17.140625" style="21" customWidth="1"/>
    <col min="5" max="5" width="17.28125" style="12" customWidth="1"/>
    <col min="6" max="6" width="17.8515625" style="12" customWidth="1"/>
    <col min="7" max="16384" width="9.140625" style="12" customWidth="1"/>
  </cols>
  <sheetData>
    <row r="1" spans="2:4" ht="12.75" customHeight="1">
      <c r="B1" s="10"/>
      <c r="C1" s="11"/>
      <c r="D1" s="12" t="s">
        <v>85</v>
      </c>
    </row>
    <row r="2" spans="1:6" ht="15.75" customHeight="1">
      <c r="A2" s="13"/>
      <c r="B2" s="10"/>
      <c r="C2" s="10"/>
      <c r="D2" s="53" t="s">
        <v>70</v>
      </c>
      <c r="E2" s="53"/>
      <c r="F2" s="53"/>
    </row>
    <row r="3" spans="1:6" ht="36.75" customHeight="1">
      <c r="A3" s="13"/>
      <c r="B3" s="14"/>
      <c r="C3" s="14"/>
      <c r="D3" s="53"/>
      <c r="E3" s="53"/>
      <c r="F3" s="53"/>
    </row>
    <row r="4" spans="2:7" ht="16.5" customHeight="1">
      <c r="B4" s="15"/>
      <c r="C4" s="16"/>
      <c r="D4" s="54" t="s">
        <v>86</v>
      </c>
      <c r="E4" s="54"/>
      <c r="F4" s="54"/>
      <c r="G4" s="54"/>
    </row>
    <row r="5" spans="2:7" ht="16.5" customHeight="1">
      <c r="B5" s="15"/>
      <c r="C5" s="16"/>
      <c r="D5" s="17"/>
      <c r="E5" s="17"/>
      <c r="F5" s="17"/>
      <c r="G5" s="17"/>
    </row>
    <row r="6" spans="2:7" ht="16.5" customHeight="1">
      <c r="B6" s="15"/>
      <c r="C6" s="16"/>
      <c r="D6" s="12" t="s">
        <v>69</v>
      </c>
      <c r="E6" s="17"/>
      <c r="F6" s="17"/>
      <c r="G6" s="17"/>
    </row>
    <row r="7" spans="2:7" ht="50.25" customHeight="1">
      <c r="B7" s="15"/>
      <c r="C7" s="16"/>
      <c r="D7" s="55" t="str">
        <f>$D$2</f>
        <v>к решению совета депутатов Шапкинского сельского сельского поселения Тосненского района Ленинградской области</v>
      </c>
      <c r="E7" s="55"/>
      <c r="F7" s="55"/>
      <c r="G7" s="17"/>
    </row>
    <row r="8" spans="2:7" ht="25.5" customHeight="1">
      <c r="B8" s="15"/>
      <c r="C8" s="16"/>
      <c r="D8" s="54" t="s">
        <v>72</v>
      </c>
      <c r="E8" s="54"/>
      <c r="F8" s="54"/>
      <c r="G8" s="54"/>
    </row>
    <row r="9" spans="2:4" ht="15.75">
      <c r="B9" s="9"/>
      <c r="C9" s="18"/>
      <c r="D9" s="18"/>
    </row>
    <row r="10" spans="1:6" ht="14.25" customHeight="1">
      <c r="A10" s="51" t="s">
        <v>5</v>
      </c>
      <c r="B10" s="51"/>
      <c r="C10" s="51"/>
      <c r="D10" s="51"/>
      <c r="E10" s="51"/>
      <c r="F10" s="51"/>
    </row>
    <row r="11" spans="1:6" ht="20.25" customHeight="1">
      <c r="A11" s="52" t="s">
        <v>6</v>
      </c>
      <c r="B11" s="52"/>
      <c r="C11" s="52"/>
      <c r="D11" s="52"/>
      <c r="E11" s="52"/>
      <c r="F11" s="52"/>
    </row>
    <row r="12" spans="1:4" ht="22.5" customHeight="1">
      <c r="A12" s="50" t="s">
        <v>66</v>
      </c>
      <c r="B12" s="50"/>
      <c r="C12" s="50"/>
      <c r="D12" s="19"/>
    </row>
    <row r="13" ht="32.25" customHeight="1" hidden="1"/>
    <row r="14" spans="1:6" ht="52.5" customHeight="1">
      <c r="A14" s="22" t="s">
        <v>7</v>
      </c>
      <c r="B14" s="22" t="s">
        <v>8</v>
      </c>
      <c r="C14" s="22" t="s">
        <v>35</v>
      </c>
      <c r="D14" s="22" t="s">
        <v>60</v>
      </c>
      <c r="E14" s="22" t="s">
        <v>65</v>
      </c>
      <c r="F14" s="22" t="s">
        <v>67</v>
      </c>
    </row>
    <row r="15" spans="1:6" s="26" customFormat="1" ht="29.25" customHeight="1">
      <c r="A15" s="23" t="s">
        <v>0</v>
      </c>
      <c r="B15" s="24" t="s">
        <v>22</v>
      </c>
      <c r="C15" s="25" t="e">
        <f>C16+C19+#REF!+C27+C32</f>
        <v>#REF!</v>
      </c>
      <c r="D15" s="1">
        <f>SUM(D16,D19,D27,D32)</f>
        <v>10834.53787</v>
      </c>
      <c r="E15" s="1">
        <f>SUM(E16,E19,E27,E32)</f>
        <v>10345.657</v>
      </c>
      <c r="F15" s="1">
        <f>SUM(F16,F19,F27,F32)</f>
        <v>10652.657</v>
      </c>
    </row>
    <row r="16" spans="1:6" s="26" customFormat="1" ht="25.5" customHeight="1">
      <c r="A16" s="23" t="s">
        <v>13</v>
      </c>
      <c r="B16" s="24" t="s">
        <v>23</v>
      </c>
      <c r="C16" s="25">
        <f aca="true" t="shared" si="0" ref="C16:F17">C17</f>
        <v>902.272</v>
      </c>
      <c r="D16" s="1">
        <f>D17</f>
        <v>966</v>
      </c>
      <c r="E16" s="1">
        <f t="shared" si="0"/>
        <v>973</v>
      </c>
      <c r="F16" s="1">
        <f t="shared" si="0"/>
        <v>999</v>
      </c>
    </row>
    <row r="17" spans="1:6" ht="33.75" customHeight="1">
      <c r="A17" s="8" t="s">
        <v>47</v>
      </c>
      <c r="B17" s="27" t="s">
        <v>24</v>
      </c>
      <c r="C17" s="28">
        <f t="shared" si="0"/>
        <v>902.272</v>
      </c>
      <c r="D17" s="4">
        <v>966</v>
      </c>
      <c r="E17" s="4">
        <v>973</v>
      </c>
      <c r="F17" s="4">
        <v>999</v>
      </c>
    </row>
    <row r="18" spans="1:6" ht="92.25" customHeight="1">
      <c r="A18" s="8" t="s">
        <v>14</v>
      </c>
      <c r="B18" s="6" t="s">
        <v>36</v>
      </c>
      <c r="C18" s="28">
        <v>902.272</v>
      </c>
      <c r="D18" s="4">
        <v>966</v>
      </c>
      <c r="E18" s="4">
        <v>973</v>
      </c>
      <c r="F18" s="29">
        <v>999</v>
      </c>
    </row>
    <row r="19" spans="1:6" ht="30.75" customHeight="1">
      <c r="A19" s="23" t="s">
        <v>15</v>
      </c>
      <c r="B19" s="24" t="s">
        <v>25</v>
      </c>
      <c r="C19" s="25">
        <f>C20</f>
        <v>1410.4</v>
      </c>
      <c r="D19" s="1">
        <f>D20</f>
        <v>2311.506</v>
      </c>
      <c r="E19" s="1">
        <f>E20</f>
        <v>1911.6</v>
      </c>
      <c r="F19" s="1">
        <f>F20</f>
        <v>1982.6</v>
      </c>
    </row>
    <row r="20" spans="1:6" ht="51.75" customHeight="1">
      <c r="A20" s="8" t="s">
        <v>16</v>
      </c>
      <c r="B20" s="27" t="s">
        <v>26</v>
      </c>
      <c r="C20" s="28">
        <f>SUM(C21:C23)</f>
        <v>1410.4</v>
      </c>
      <c r="D20" s="4">
        <f>1840.8+470.706</f>
        <v>2311.506</v>
      </c>
      <c r="E20" s="4">
        <v>1911.6</v>
      </c>
      <c r="F20" s="4">
        <v>1982.6</v>
      </c>
    </row>
    <row r="21" spans="1:6" ht="88.5" customHeight="1" hidden="1">
      <c r="A21" s="8" t="s">
        <v>48</v>
      </c>
      <c r="B21" s="6" t="s">
        <v>37</v>
      </c>
      <c r="C21" s="28">
        <v>396.3</v>
      </c>
      <c r="D21" s="4"/>
      <c r="E21" s="4"/>
      <c r="F21" s="4"/>
    </row>
    <row r="22" spans="1:6" ht="94.5" customHeight="1" hidden="1">
      <c r="A22" s="8" t="s">
        <v>49</v>
      </c>
      <c r="B22" s="30" t="s">
        <v>38</v>
      </c>
      <c r="C22" s="28">
        <v>11.3</v>
      </c>
      <c r="D22" s="4"/>
      <c r="E22" s="4"/>
      <c r="F22" s="4"/>
    </row>
    <row r="23" spans="1:6" ht="93" customHeight="1" hidden="1">
      <c r="A23" s="8" t="s">
        <v>50</v>
      </c>
      <c r="B23" s="6" t="s">
        <v>39</v>
      </c>
      <c r="C23" s="28">
        <v>1002.8</v>
      </c>
      <c r="D23" s="4"/>
      <c r="E23" s="4"/>
      <c r="F23" s="4"/>
    </row>
    <row r="24" spans="1:6" ht="26.25" customHeight="1" hidden="1">
      <c r="A24" s="23" t="s">
        <v>32</v>
      </c>
      <c r="B24" s="24" t="s">
        <v>31</v>
      </c>
      <c r="C24" s="25">
        <f>C25</f>
        <v>0</v>
      </c>
      <c r="D24" s="1"/>
      <c r="E24" s="1">
        <f>E25</f>
        <v>0</v>
      </c>
      <c r="F24" s="29"/>
    </row>
    <row r="25" spans="1:6" ht="18" customHeight="1" hidden="1">
      <c r="A25" s="8" t="s">
        <v>33</v>
      </c>
      <c r="B25" s="27" t="s">
        <v>12</v>
      </c>
      <c r="C25" s="28"/>
      <c r="D25" s="4"/>
      <c r="E25" s="4"/>
      <c r="F25" s="29"/>
    </row>
    <row r="26" spans="1:6" ht="18" customHeight="1" hidden="1">
      <c r="A26" s="8"/>
      <c r="B26" s="6" t="s">
        <v>40</v>
      </c>
      <c r="C26" s="28"/>
      <c r="D26" s="4"/>
      <c r="E26" s="4"/>
      <c r="F26" s="29"/>
    </row>
    <row r="27" spans="1:6" ht="24" customHeight="1">
      <c r="A27" s="23" t="s">
        <v>17</v>
      </c>
      <c r="B27" s="24" t="s">
        <v>27</v>
      </c>
      <c r="C27" s="25" t="e">
        <f>#REF!+C29</f>
        <v>#REF!</v>
      </c>
      <c r="D27" s="1">
        <f>SUM(D28:D29)</f>
        <v>7257.36174</v>
      </c>
      <c r="E27" s="1">
        <f>SUM(E28:E29)</f>
        <v>7219.98</v>
      </c>
      <c r="F27" s="1">
        <f>SUM(F28:F29)</f>
        <v>7429.98</v>
      </c>
    </row>
    <row r="28" spans="1:6" ht="24" customHeight="1">
      <c r="A28" s="8" t="s">
        <v>59</v>
      </c>
      <c r="B28" s="27" t="s">
        <v>41</v>
      </c>
      <c r="C28" s="25" t="e">
        <f>#REF!</f>
        <v>#REF!</v>
      </c>
      <c r="D28" s="4">
        <f>204+47.24034</f>
        <v>251.24034</v>
      </c>
      <c r="E28" s="4">
        <v>204</v>
      </c>
      <c r="F28" s="4">
        <v>204</v>
      </c>
    </row>
    <row r="29" spans="1:6" ht="24.75" customHeight="1">
      <c r="A29" s="8" t="s">
        <v>18</v>
      </c>
      <c r="B29" s="27" t="s">
        <v>28</v>
      </c>
      <c r="C29" s="28">
        <f>SUM(C30:C31)</f>
        <v>5978.421</v>
      </c>
      <c r="D29" s="4">
        <f>6454+552.1214</f>
        <v>7006.1214</v>
      </c>
      <c r="E29" s="4">
        <f>7000+15.98</f>
        <v>7015.98</v>
      </c>
      <c r="F29" s="4">
        <f>6454+771.98</f>
        <v>7225.98</v>
      </c>
    </row>
    <row r="30" spans="1:6" ht="81.75" customHeight="1" hidden="1">
      <c r="A30" s="8" t="s">
        <v>51</v>
      </c>
      <c r="B30" s="6" t="s">
        <v>42</v>
      </c>
      <c r="C30" s="28">
        <v>2480.22</v>
      </c>
      <c r="D30" s="4"/>
      <c r="E30" s="4"/>
      <c r="F30" s="4"/>
    </row>
    <row r="31" spans="1:6" ht="48.75" customHeight="1" hidden="1">
      <c r="A31" s="8" t="s">
        <v>52</v>
      </c>
      <c r="B31" s="6" t="s">
        <v>43</v>
      </c>
      <c r="C31" s="28">
        <v>3498.201</v>
      </c>
      <c r="D31" s="4"/>
      <c r="E31" s="4"/>
      <c r="F31" s="29"/>
    </row>
    <row r="32" spans="1:6" ht="66.75" customHeight="1">
      <c r="A32" s="23" t="s">
        <v>19</v>
      </c>
      <c r="B32" s="24" t="s">
        <v>2</v>
      </c>
      <c r="C32" s="25">
        <f>SUM(C33:C34)</f>
        <v>83.453</v>
      </c>
      <c r="D32" s="1">
        <f>D33+D34</f>
        <v>299.67013</v>
      </c>
      <c r="E32" s="1">
        <f>E33+E34</f>
        <v>241.077</v>
      </c>
      <c r="F32" s="1">
        <f>F33+F34</f>
        <v>241.077</v>
      </c>
    </row>
    <row r="33" spans="1:6" ht="87" customHeight="1">
      <c r="A33" s="8" t="s">
        <v>3</v>
      </c>
      <c r="B33" s="27" t="s">
        <v>10</v>
      </c>
      <c r="C33" s="28">
        <v>40.179</v>
      </c>
      <c r="D33" s="4">
        <f>186.087-0.38361</f>
        <v>185.70338999999998</v>
      </c>
      <c r="E33" s="4">
        <v>186.087</v>
      </c>
      <c r="F33" s="4">
        <v>186.087</v>
      </c>
    </row>
    <row r="34" spans="1:6" s="26" customFormat="1" ht="95.25" customHeight="1">
      <c r="A34" s="8" t="s">
        <v>4</v>
      </c>
      <c r="B34" s="27" t="s">
        <v>11</v>
      </c>
      <c r="C34" s="28">
        <v>43.274</v>
      </c>
      <c r="D34" s="4">
        <f>54.99+58.97674</f>
        <v>113.96674</v>
      </c>
      <c r="E34" s="4">
        <v>54.99</v>
      </c>
      <c r="F34" s="4">
        <v>54.99</v>
      </c>
    </row>
    <row r="35" spans="1:6" s="26" customFormat="1" ht="33" customHeight="1" hidden="1">
      <c r="A35" s="23" t="s">
        <v>20</v>
      </c>
      <c r="B35" s="24" t="s">
        <v>29</v>
      </c>
      <c r="C35" s="25"/>
      <c r="D35" s="1"/>
      <c r="E35" s="1"/>
      <c r="F35" s="31"/>
    </row>
    <row r="36" spans="1:6" s="26" customFormat="1" ht="0.75" customHeight="1" hidden="1">
      <c r="A36" s="8" t="s">
        <v>9</v>
      </c>
      <c r="B36" s="27" t="s">
        <v>34</v>
      </c>
      <c r="C36" s="28"/>
      <c r="D36" s="4"/>
      <c r="E36" s="4"/>
      <c r="F36" s="31"/>
    </row>
    <row r="37" spans="1:6" s="32" customFormat="1" ht="29.25" customHeight="1">
      <c r="A37" s="23" t="s">
        <v>21</v>
      </c>
      <c r="B37" s="24" t="s">
        <v>30</v>
      </c>
      <c r="C37" s="25" t="e">
        <f>C40+#REF!+#REF!</f>
        <v>#REF!</v>
      </c>
      <c r="D37" s="1">
        <f>D39+D53</f>
        <v>24144.57744</v>
      </c>
      <c r="E37" s="1">
        <f>E39</f>
        <v>157.62</v>
      </c>
      <c r="F37" s="1">
        <f>F39</f>
        <v>162.82000000000002</v>
      </c>
    </row>
    <row r="38" spans="1:6" s="32" customFormat="1" ht="39.75" customHeight="1" hidden="1">
      <c r="A38" s="33" t="s">
        <v>62</v>
      </c>
      <c r="B38" s="6" t="s">
        <v>44</v>
      </c>
      <c r="C38" s="25"/>
      <c r="D38" s="1">
        <v>0</v>
      </c>
      <c r="E38" s="1">
        <v>0</v>
      </c>
      <c r="F38" s="1">
        <v>0</v>
      </c>
    </row>
    <row r="39" spans="1:6" s="32" customFormat="1" ht="30" customHeight="1">
      <c r="A39" s="34" t="s">
        <v>63</v>
      </c>
      <c r="B39" s="35" t="s">
        <v>64</v>
      </c>
      <c r="C39" s="25"/>
      <c r="D39" s="1">
        <f>D40+D46+D51</f>
        <v>23439.727440000002</v>
      </c>
      <c r="E39" s="1">
        <f>E46+E40</f>
        <v>157.62</v>
      </c>
      <c r="F39" s="1">
        <f>F46+F40</f>
        <v>162.82000000000002</v>
      </c>
    </row>
    <row r="40" spans="1:6" s="32" customFormat="1" ht="35.25" customHeight="1">
      <c r="A40" s="36" t="s">
        <v>53</v>
      </c>
      <c r="B40" s="37" t="s">
        <v>44</v>
      </c>
      <c r="C40" s="38">
        <f>SUM(C41:C42)</f>
        <v>672.7</v>
      </c>
      <c r="D40" s="7">
        <f>D41+D42+D43+D44+D45</f>
        <v>19236.107440000003</v>
      </c>
      <c r="E40" s="7">
        <f>SUM(E41:E42)</f>
        <v>0</v>
      </c>
      <c r="F40" s="7">
        <f>SUM(F41:F42)</f>
        <v>0</v>
      </c>
    </row>
    <row r="41" spans="1:6" s="32" customFormat="1" ht="115.5" customHeight="1">
      <c r="A41" s="33" t="s">
        <v>73</v>
      </c>
      <c r="B41" s="30" t="s">
        <v>74</v>
      </c>
      <c r="C41" s="25">
        <v>672.7</v>
      </c>
      <c r="D41" s="4">
        <f>16210.45+595.4</f>
        <v>16805.850000000002</v>
      </c>
      <c r="E41" s="4">
        <v>0</v>
      </c>
      <c r="F41" s="4">
        <v>0</v>
      </c>
    </row>
    <row r="42" spans="1:6" s="32" customFormat="1" ht="100.5" customHeight="1">
      <c r="A42" s="5" t="s">
        <v>54</v>
      </c>
      <c r="B42" s="27" t="s">
        <v>58</v>
      </c>
      <c r="C42" s="25"/>
      <c r="D42" s="4">
        <v>1054.9</v>
      </c>
      <c r="E42" s="4">
        <v>0</v>
      </c>
      <c r="F42" s="29">
        <v>0</v>
      </c>
    </row>
    <row r="43" spans="1:6" s="32" customFormat="1" ht="108.75" customHeight="1">
      <c r="A43" s="5" t="s">
        <v>54</v>
      </c>
      <c r="B43" s="27" t="s">
        <v>61</v>
      </c>
      <c r="C43" s="25"/>
      <c r="D43" s="4">
        <v>687.7</v>
      </c>
      <c r="E43" s="4">
        <v>0</v>
      </c>
      <c r="F43" s="4">
        <v>0</v>
      </c>
    </row>
    <row r="44" spans="1:6" s="32" customFormat="1" ht="57.75" customHeight="1">
      <c r="A44" s="3" t="s">
        <v>54</v>
      </c>
      <c r="B44" s="2" t="s">
        <v>68</v>
      </c>
      <c r="C44" s="25"/>
      <c r="D44" s="4">
        <f>679.1-0.045</f>
        <v>679.0550000000001</v>
      </c>
      <c r="E44" s="4">
        <v>0</v>
      </c>
      <c r="F44" s="4">
        <v>0</v>
      </c>
    </row>
    <row r="45" spans="1:6" s="32" customFormat="1" ht="57.75" customHeight="1">
      <c r="A45" s="5" t="s">
        <v>54</v>
      </c>
      <c r="B45" s="6" t="s">
        <v>83</v>
      </c>
      <c r="C45" s="25"/>
      <c r="D45" s="4">
        <f>57.6-57.6+8.60244</f>
        <v>8.60244</v>
      </c>
      <c r="E45" s="4">
        <v>0</v>
      </c>
      <c r="F45" s="4">
        <v>0</v>
      </c>
    </row>
    <row r="46" spans="1:6" s="32" customFormat="1" ht="57.75" customHeight="1">
      <c r="A46" s="33" t="s">
        <v>55</v>
      </c>
      <c r="B46" s="37" t="s">
        <v>71</v>
      </c>
      <c r="C46" s="38"/>
      <c r="D46" s="7">
        <f>D47+D48</f>
        <v>157.62</v>
      </c>
      <c r="E46" s="7">
        <f>E47+E48</f>
        <v>157.62</v>
      </c>
      <c r="F46" s="7">
        <f>F47+F48</f>
        <v>162.82000000000002</v>
      </c>
    </row>
    <row r="47" spans="1:6" s="32" customFormat="1" ht="63">
      <c r="A47" s="39" t="s">
        <v>56</v>
      </c>
      <c r="B47" s="6" t="s">
        <v>45</v>
      </c>
      <c r="C47" s="25">
        <v>1</v>
      </c>
      <c r="D47" s="4">
        <v>3.52</v>
      </c>
      <c r="E47" s="4">
        <v>3.52</v>
      </c>
      <c r="F47" s="4">
        <v>3.52</v>
      </c>
    </row>
    <row r="48" spans="1:6" s="32" customFormat="1" ht="47.25">
      <c r="A48" s="39" t="s">
        <v>57</v>
      </c>
      <c r="B48" s="6" t="s">
        <v>46</v>
      </c>
      <c r="C48" s="25"/>
      <c r="D48" s="4">
        <f>149.1+5</f>
        <v>154.1</v>
      </c>
      <c r="E48" s="4">
        <v>154.1</v>
      </c>
      <c r="F48" s="4">
        <v>159.3</v>
      </c>
    </row>
    <row r="49" spans="1:6" s="32" customFormat="1" ht="15.75" hidden="1">
      <c r="A49" s="40" t="s">
        <v>75</v>
      </c>
      <c r="B49" s="37" t="s">
        <v>76</v>
      </c>
      <c r="C49" s="25"/>
      <c r="D49" s="7">
        <f>SUM(D50)</f>
        <v>0</v>
      </c>
      <c r="E49" s="7">
        <v>0</v>
      </c>
      <c r="F49" s="7">
        <v>0</v>
      </c>
    </row>
    <row r="50" spans="1:6" s="32" customFormat="1" ht="31.5" hidden="1">
      <c r="A50" s="39" t="s">
        <v>77</v>
      </c>
      <c r="B50" s="6" t="s">
        <v>78</v>
      </c>
      <c r="C50" s="25"/>
      <c r="D50" s="4">
        <v>0</v>
      </c>
      <c r="E50" s="4">
        <v>0</v>
      </c>
      <c r="F50" s="4">
        <v>0</v>
      </c>
    </row>
    <row r="51" spans="1:6" s="32" customFormat="1" ht="15.75">
      <c r="A51" s="36" t="s">
        <v>75</v>
      </c>
      <c r="B51" s="37" t="s">
        <v>84</v>
      </c>
      <c r="C51" s="25"/>
      <c r="D51" s="7">
        <f>D52</f>
        <v>4046</v>
      </c>
      <c r="E51" s="7">
        <f>E52</f>
        <v>0</v>
      </c>
      <c r="F51" s="7">
        <f>F52</f>
        <v>0</v>
      </c>
    </row>
    <row r="52" spans="1:6" s="32" customFormat="1" ht="31.5">
      <c r="A52" s="33" t="s">
        <v>77</v>
      </c>
      <c r="B52" s="37" t="s">
        <v>78</v>
      </c>
      <c r="C52" s="25"/>
      <c r="D52" s="4">
        <v>4046</v>
      </c>
      <c r="E52" s="4">
        <v>0</v>
      </c>
      <c r="F52" s="4">
        <v>0</v>
      </c>
    </row>
    <row r="53" spans="1:6" s="32" customFormat="1" ht="15.75">
      <c r="A53" s="41" t="s">
        <v>79</v>
      </c>
      <c r="B53" s="42" t="s">
        <v>80</v>
      </c>
      <c r="C53" s="25"/>
      <c r="D53" s="1">
        <f>SUM(D54)</f>
        <v>704.85</v>
      </c>
      <c r="E53" s="1">
        <v>0</v>
      </c>
      <c r="F53" s="1">
        <v>0</v>
      </c>
    </row>
    <row r="54" spans="1:6" s="32" customFormat="1" ht="47.25">
      <c r="A54" s="8" t="s">
        <v>81</v>
      </c>
      <c r="B54" s="6" t="s">
        <v>82</v>
      </c>
      <c r="C54" s="25">
        <v>125.4</v>
      </c>
      <c r="D54" s="4">
        <f>504.85+200</f>
        <v>704.85</v>
      </c>
      <c r="E54" s="4">
        <v>0</v>
      </c>
      <c r="F54" s="29">
        <v>0</v>
      </c>
    </row>
    <row r="55" spans="1:6" s="32" customFormat="1" ht="34.5" customHeight="1">
      <c r="A55" s="24" t="s">
        <v>1</v>
      </c>
      <c r="B55" s="24"/>
      <c r="C55" s="25" t="e">
        <f>C37+C15</f>
        <v>#REF!</v>
      </c>
      <c r="D55" s="1">
        <f>SUM(D37,D32,D27,D19,D16)</f>
        <v>34979.11531</v>
      </c>
      <c r="E55" s="1">
        <f>SUM(E37,E32,E27,E19,E16)</f>
        <v>10503.277</v>
      </c>
      <c r="F55" s="1">
        <f>SUM(F37,F32,F27,F19,F16)</f>
        <v>10815.476999999999</v>
      </c>
    </row>
    <row r="56" spans="1:6" s="32" customFormat="1" ht="15.75">
      <c r="A56" s="43"/>
      <c r="B56" s="43"/>
      <c r="C56" s="44"/>
      <c r="D56" s="45"/>
      <c r="E56" s="45"/>
      <c r="F56" s="45"/>
    </row>
    <row r="152" spans="1:4" s="49" customFormat="1" ht="15.75">
      <c r="A152" s="46"/>
      <c r="B152" s="47"/>
      <c r="C152" s="48"/>
      <c r="D152" s="48"/>
    </row>
    <row r="153" spans="1:4" s="49" customFormat="1" ht="15.75">
      <c r="A153" s="46"/>
      <c r="B153" s="47"/>
      <c r="C153" s="48"/>
      <c r="D153" s="48"/>
    </row>
    <row r="154" spans="1:4" s="49" customFormat="1" ht="15.75">
      <c r="A154" s="46"/>
      <c r="B154" s="47"/>
      <c r="C154" s="48"/>
      <c r="D154" s="48"/>
    </row>
    <row r="155" spans="1:4" s="49" customFormat="1" ht="15.75">
      <c r="A155" s="46"/>
      <c r="B155" s="47"/>
      <c r="C155" s="48"/>
      <c r="D155" s="48"/>
    </row>
    <row r="156" spans="1:4" s="49" customFormat="1" ht="15.75">
      <c r="A156" s="46"/>
      <c r="B156" s="47"/>
      <c r="C156" s="48"/>
      <c r="D156" s="48"/>
    </row>
    <row r="157" spans="1:4" s="49" customFormat="1" ht="15.75">
      <c r="A157" s="46"/>
      <c r="B157" s="47"/>
      <c r="C157" s="48"/>
      <c r="D157" s="48"/>
    </row>
    <row r="158" spans="1:4" s="49" customFormat="1" ht="15.75">
      <c r="A158" s="46"/>
      <c r="B158" s="47"/>
      <c r="C158" s="48"/>
      <c r="D158" s="48"/>
    </row>
    <row r="159" spans="1:4" s="49" customFormat="1" ht="15.75">
      <c r="A159" s="46"/>
      <c r="B159" s="47"/>
      <c r="C159" s="48"/>
      <c r="D159" s="48"/>
    </row>
    <row r="160" spans="1:4" s="49" customFormat="1" ht="15.75">
      <c r="A160" s="46"/>
      <c r="B160" s="47"/>
      <c r="C160" s="48"/>
      <c r="D160" s="48"/>
    </row>
    <row r="161" spans="1:4" s="49" customFormat="1" ht="15.75">
      <c r="A161" s="46"/>
      <c r="B161" s="47"/>
      <c r="C161" s="48"/>
      <c r="D161" s="48"/>
    </row>
    <row r="162" spans="1:4" s="49" customFormat="1" ht="15.75">
      <c r="A162" s="46"/>
      <c r="B162" s="47"/>
      <c r="C162" s="48"/>
      <c r="D162" s="48"/>
    </row>
    <row r="163" spans="1:4" s="49" customFormat="1" ht="15.75">
      <c r="A163" s="46"/>
      <c r="B163" s="47"/>
      <c r="C163" s="48"/>
      <c r="D163" s="48"/>
    </row>
    <row r="164" spans="1:4" s="49" customFormat="1" ht="15.75">
      <c r="A164" s="46"/>
      <c r="B164" s="47"/>
      <c r="C164" s="48"/>
      <c r="D164" s="48"/>
    </row>
    <row r="165" spans="1:4" s="49" customFormat="1" ht="15.75">
      <c r="A165" s="46"/>
      <c r="B165" s="47"/>
      <c r="C165" s="48"/>
      <c r="D165" s="48"/>
    </row>
    <row r="166" spans="1:4" s="49" customFormat="1" ht="15.75">
      <c r="A166" s="46"/>
      <c r="B166" s="47"/>
      <c r="C166" s="48"/>
      <c r="D166" s="48"/>
    </row>
    <row r="167" spans="1:4" s="49" customFormat="1" ht="15.75">
      <c r="A167" s="46"/>
      <c r="B167" s="47"/>
      <c r="C167" s="48"/>
      <c r="D167" s="48"/>
    </row>
    <row r="168" spans="1:4" s="49" customFormat="1" ht="15.75">
      <c r="A168" s="46"/>
      <c r="B168" s="47"/>
      <c r="C168" s="48"/>
      <c r="D168" s="48"/>
    </row>
    <row r="169" spans="1:4" s="49" customFormat="1" ht="15.75">
      <c r="A169" s="46"/>
      <c r="B169" s="47"/>
      <c r="C169" s="48"/>
      <c r="D169" s="48"/>
    </row>
    <row r="170" spans="1:4" s="49" customFormat="1" ht="15.75">
      <c r="A170" s="46"/>
      <c r="B170" s="47"/>
      <c r="C170" s="48"/>
      <c r="D170" s="48"/>
    </row>
    <row r="171" spans="1:4" s="49" customFormat="1" ht="15.75">
      <c r="A171" s="46"/>
      <c r="B171" s="47"/>
      <c r="C171" s="48"/>
      <c r="D171" s="48"/>
    </row>
    <row r="172" spans="1:4" s="49" customFormat="1" ht="15.75">
      <c r="A172" s="46"/>
      <c r="B172" s="47"/>
      <c r="C172" s="48"/>
      <c r="D172" s="48"/>
    </row>
    <row r="173" spans="1:4" s="49" customFormat="1" ht="15.75">
      <c r="A173" s="46"/>
      <c r="B173" s="47"/>
      <c r="C173" s="48"/>
      <c r="D173" s="48"/>
    </row>
    <row r="174" spans="1:4" s="49" customFormat="1" ht="15.75">
      <c r="A174" s="46"/>
      <c r="B174" s="47"/>
      <c r="C174" s="48"/>
      <c r="D174" s="48"/>
    </row>
    <row r="175" spans="1:4" s="49" customFormat="1" ht="15.75">
      <c r="A175" s="46"/>
      <c r="B175" s="47"/>
      <c r="C175" s="48"/>
      <c r="D175" s="48"/>
    </row>
    <row r="176" spans="1:4" s="49" customFormat="1" ht="15.75">
      <c r="A176" s="46"/>
      <c r="B176" s="47"/>
      <c r="C176" s="48"/>
      <c r="D176" s="48"/>
    </row>
    <row r="177" spans="1:4" s="49" customFormat="1" ht="15.75">
      <c r="A177" s="46"/>
      <c r="B177" s="47"/>
      <c r="C177" s="48"/>
      <c r="D177" s="48"/>
    </row>
    <row r="178" spans="1:4" s="49" customFormat="1" ht="15.75">
      <c r="A178" s="46"/>
      <c r="B178" s="47"/>
      <c r="C178" s="48"/>
      <c r="D178" s="48"/>
    </row>
    <row r="179" spans="1:4" s="49" customFormat="1" ht="15.75">
      <c r="A179" s="46"/>
      <c r="B179" s="47"/>
      <c r="C179" s="48"/>
      <c r="D179" s="48"/>
    </row>
    <row r="180" spans="1:4" s="49" customFormat="1" ht="15.75">
      <c r="A180" s="46"/>
      <c r="B180" s="47"/>
      <c r="C180" s="48"/>
      <c r="D180" s="48"/>
    </row>
    <row r="181" spans="1:4" s="49" customFormat="1" ht="15.75">
      <c r="A181" s="46"/>
      <c r="B181" s="47"/>
      <c r="C181" s="48"/>
      <c r="D181" s="48"/>
    </row>
    <row r="182" spans="1:4" s="49" customFormat="1" ht="15.75">
      <c r="A182" s="46"/>
      <c r="B182" s="47"/>
      <c r="C182" s="48"/>
      <c r="D182" s="48"/>
    </row>
    <row r="183" spans="1:4" s="49" customFormat="1" ht="15.75">
      <c r="A183" s="46"/>
      <c r="B183" s="47"/>
      <c r="C183" s="48"/>
      <c r="D183" s="48"/>
    </row>
    <row r="184" spans="1:4" s="49" customFormat="1" ht="15.75">
      <c r="A184" s="46"/>
      <c r="B184" s="47"/>
      <c r="C184" s="48"/>
      <c r="D184" s="48"/>
    </row>
    <row r="185" spans="1:4" s="49" customFormat="1" ht="15.75">
      <c r="A185" s="46"/>
      <c r="B185" s="47"/>
      <c r="C185" s="48"/>
      <c r="D185" s="48"/>
    </row>
    <row r="186" spans="1:4" s="49" customFormat="1" ht="15.75">
      <c r="A186" s="46"/>
      <c r="B186" s="47"/>
      <c r="C186" s="48"/>
      <c r="D186" s="48"/>
    </row>
    <row r="187" spans="1:4" s="49" customFormat="1" ht="15.75">
      <c r="A187" s="46"/>
      <c r="B187" s="47"/>
      <c r="C187" s="48"/>
      <c r="D187" s="48"/>
    </row>
    <row r="188" spans="1:4" s="49" customFormat="1" ht="15.75">
      <c r="A188" s="46"/>
      <c r="B188" s="47"/>
      <c r="C188" s="48"/>
      <c r="D188" s="48"/>
    </row>
    <row r="189" spans="1:4" s="49" customFormat="1" ht="15.75">
      <c r="A189" s="46"/>
      <c r="B189" s="47"/>
      <c r="C189" s="48"/>
      <c r="D189" s="48"/>
    </row>
    <row r="190" spans="1:4" s="49" customFormat="1" ht="15.75">
      <c r="A190" s="46"/>
      <c r="B190" s="47"/>
      <c r="C190" s="48"/>
      <c r="D190" s="48"/>
    </row>
    <row r="191" spans="1:4" s="49" customFormat="1" ht="15.75">
      <c r="A191" s="46"/>
      <c r="B191" s="47"/>
      <c r="C191" s="48"/>
      <c r="D191" s="48"/>
    </row>
    <row r="192" spans="1:4" s="49" customFormat="1" ht="15.75">
      <c r="A192" s="46"/>
      <c r="B192" s="47"/>
      <c r="C192" s="48"/>
      <c r="D192" s="48"/>
    </row>
    <row r="193" spans="1:4" s="49" customFormat="1" ht="15.75">
      <c r="A193" s="46"/>
      <c r="B193" s="47"/>
      <c r="C193" s="48"/>
      <c r="D193" s="48"/>
    </row>
    <row r="194" spans="1:4" s="49" customFormat="1" ht="15.75">
      <c r="A194" s="46"/>
      <c r="B194" s="47"/>
      <c r="C194" s="48"/>
      <c r="D194" s="48"/>
    </row>
    <row r="195" spans="1:4" s="49" customFormat="1" ht="15.75">
      <c r="A195" s="46"/>
      <c r="B195" s="47"/>
      <c r="C195" s="48"/>
      <c r="D195" s="48"/>
    </row>
    <row r="196" spans="1:4" s="49" customFormat="1" ht="15.75">
      <c r="A196" s="46"/>
      <c r="B196" s="47"/>
      <c r="C196" s="48"/>
      <c r="D196" s="48"/>
    </row>
    <row r="197" spans="1:4" s="49" customFormat="1" ht="15.75">
      <c r="A197" s="46"/>
      <c r="B197" s="47"/>
      <c r="C197" s="48"/>
      <c r="D197" s="48"/>
    </row>
    <row r="198" spans="1:4" s="49" customFormat="1" ht="15.75">
      <c r="A198" s="46"/>
      <c r="B198" s="47"/>
      <c r="C198" s="48"/>
      <c r="D198" s="48"/>
    </row>
    <row r="199" spans="1:4" s="49" customFormat="1" ht="15.75">
      <c r="A199" s="46"/>
      <c r="B199" s="47"/>
      <c r="C199" s="48"/>
      <c r="D199" s="48"/>
    </row>
    <row r="200" spans="1:4" s="49" customFormat="1" ht="15.75">
      <c r="A200" s="46"/>
      <c r="B200" s="47"/>
      <c r="C200" s="48"/>
      <c r="D200" s="48"/>
    </row>
    <row r="201" spans="1:4" s="49" customFormat="1" ht="15.75">
      <c r="A201" s="46"/>
      <c r="B201" s="47"/>
      <c r="C201" s="48"/>
      <c r="D201" s="48"/>
    </row>
    <row r="202" spans="1:4" s="49" customFormat="1" ht="15.75">
      <c r="A202" s="46"/>
      <c r="B202" s="47"/>
      <c r="C202" s="48"/>
      <c r="D202" s="48"/>
    </row>
    <row r="203" spans="1:4" s="49" customFormat="1" ht="15.75">
      <c r="A203" s="46"/>
      <c r="B203" s="47"/>
      <c r="C203" s="48"/>
      <c r="D203" s="48"/>
    </row>
    <row r="204" spans="1:4" s="49" customFormat="1" ht="15.75">
      <c r="A204" s="46"/>
      <c r="B204" s="47"/>
      <c r="C204" s="48"/>
      <c r="D204" s="48"/>
    </row>
    <row r="205" spans="1:4" s="49" customFormat="1" ht="15.75">
      <c r="A205" s="46"/>
      <c r="B205" s="47"/>
      <c r="C205" s="48"/>
      <c r="D205" s="48"/>
    </row>
    <row r="206" spans="1:4" s="49" customFormat="1" ht="15.75">
      <c r="A206" s="46"/>
      <c r="B206" s="47"/>
      <c r="C206" s="48"/>
      <c r="D206" s="48"/>
    </row>
    <row r="207" spans="1:4" s="49" customFormat="1" ht="15.75">
      <c r="A207" s="46"/>
      <c r="B207" s="47"/>
      <c r="C207" s="48"/>
      <c r="D207" s="48"/>
    </row>
    <row r="208" spans="1:4" s="49" customFormat="1" ht="15.75">
      <c r="A208" s="46"/>
      <c r="B208" s="47"/>
      <c r="C208" s="48"/>
      <c r="D208" s="48"/>
    </row>
    <row r="209" spans="1:4" s="49" customFormat="1" ht="15.75">
      <c r="A209" s="46"/>
      <c r="B209" s="47"/>
      <c r="C209" s="48"/>
      <c r="D209" s="48"/>
    </row>
    <row r="210" spans="1:4" s="49" customFormat="1" ht="15.75">
      <c r="A210" s="46"/>
      <c r="B210" s="47"/>
      <c r="C210" s="48"/>
      <c r="D210" s="48"/>
    </row>
    <row r="211" spans="1:4" s="49" customFormat="1" ht="15.75">
      <c r="A211" s="46"/>
      <c r="B211" s="47"/>
      <c r="C211" s="48"/>
      <c r="D211" s="48"/>
    </row>
    <row r="212" spans="1:4" s="49" customFormat="1" ht="15.75">
      <c r="A212" s="46"/>
      <c r="B212" s="47"/>
      <c r="C212" s="48"/>
      <c r="D212" s="48"/>
    </row>
    <row r="213" spans="1:4" s="49" customFormat="1" ht="15.75">
      <c r="A213" s="46"/>
      <c r="B213" s="47"/>
      <c r="C213" s="48"/>
      <c r="D213" s="48"/>
    </row>
    <row r="214" spans="1:4" s="49" customFormat="1" ht="15.75">
      <c r="A214" s="46"/>
      <c r="B214" s="47"/>
      <c r="C214" s="48"/>
      <c r="D214" s="48"/>
    </row>
    <row r="215" spans="1:4" s="49" customFormat="1" ht="15.75">
      <c r="A215" s="46"/>
      <c r="B215" s="47"/>
      <c r="C215" s="48"/>
      <c r="D215" s="48"/>
    </row>
    <row r="216" spans="1:4" s="49" customFormat="1" ht="15.75">
      <c r="A216" s="46"/>
      <c r="B216" s="47"/>
      <c r="C216" s="48"/>
      <c r="D216" s="48"/>
    </row>
    <row r="217" spans="1:4" s="49" customFormat="1" ht="15.75">
      <c r="A217" s="46"/>
      <c r="B217" s="47"/>
      <c r="C217" s="48"/>
      <c r="D217" s="48"/>
    </row>
    <row r="218" spans="1:4" s="49" customFormat="1" ht="15.75">
      <c r="A218" s="46"/>
      <c r="B218" s="47"/>
      <c r="C218" s="48"/>
      <c r="D218" s="48"/>
    </row>
    <row r="219" spans="1:4" s="49" customFormat="1" ht="15.75">
      <c r="A219" s="46"/>
      <c r="B219" s="47"/>
      <c r="C219" s="48"/>
      <c r="D219" s="48"/>
    </row>
    <row r="220" spans="1:4" s="49" customFormat="1" ht="15.75">
      <c r="A220" s="46"/>
      <c r="B220" s="47"/>
      <c r="C220" s="48"/>
      <c r="D220" s="48"/>
    </row>
    <row r="221" spans="1:4" s="49" customFormat="1" ht="15.75">
      <c r="A221" s="46"/>
      <c r="B221" s="47"/>
      <c r="C221" s="48"/>
      <c r="D221" s="48"/>
    </row>
    <row r="222" spans="1:4" s="49" customFormat="1" ht="15.75">
      <c r="A222" s="46"/>
      <c r="B222" s="47"/>
      <c r="C222" s="48"/>
      <c r="D222" s="48"/>
    </row>
    <row r="223" spans="1:4" s="49" customFormat="1" ht="15.75">
      <c r="A223" s="46"/>
      <c r="B223" s="47"/>
      <c r="C223" s="48"/>
      <c r="D223" s="48"/>
    </row>
    <row r="224" spans="1:4" s="49" customFormat="1" ht="15.75">
      <c r="A224" s="46"/>
      <c r="B224" s="47"/>
      <c r="C224" s="48"/>
      <c r="D224" s="48"/>
    </row>
    <row r="225" spans="1:4" s="49" customFormat="1" ht="15.75">
      <c r="A225" s="46"/>
      <c r="B225" s="47"/>
      <c r="C225" s="48"/>
      <c r="D225" s="48"/>
    </row>
    <row r="226" spans="1:4" s="49" customFormat="1" ht="15.75">
      <c r="A226" s="46"/>
      <c r="B226" s="47"/>
      <c r="C226" s="48"/>
      <c r="D226" s="48"/>
    </row>
    <row r="227" spans="1:4" s="49" customFormat="1" ht="15.75">
      <c r="A227" s="46"/>
      <c r="B227" s="47"/>
      <c r="C227" s="48"/>
      <c r="D227" s="48"/>
    </row>
    <row r="228" spans="1:4" s="49" customFormat="1" ht="15.75">
      <c r="A228" s="46"/>
      <c r="B228" s="47"/>
      <c r="C228" s="48"/>
      <c r="D228" s="48"/>
    </row>
    <row r="229" spans="1:4" s="49" customFormat="1" ht="15.75">
      <c r="A229" s="46"/>
      <c r="B229" s="47"/>
      <c r="C229" s="48"/>
      <c r="D229" s="48"/>
    </row>
    <row r="230" spans="1:4" s="49" customFormat="1" ht="15.75">
      <c r="A230" s="46"/>
      <c r="B230" s="47"/>
      <c r="C230" s="48"/>
      <c r="D230" s="48"/>
    </row>
    <row r="231" spans="1:4" s="49" customFormat="1" ht="15.75">
      <c r="A231" s="46"/>
      <c r="B231" s="47"/>
      <c r="C231" s="48"/>
      <c r="D231" s="48"/>
    </row>
    <row r="232" spans="1:4" s="49" customFormat="1" ht="15.75">
      <c r="A232" s="46"/>
      <c r="B232" s="47"/>
      <c r="C232" s="48"/>
      <c r="D232" s="48"/>
    </row>
    <row r="233" spans="1:4" s="49" customFormat="1" ht="15.75">
      <c r="A233" s="46"/>
      <c r="B233" s="47"/>
      <c r="C233" s="48"/>
      <c r="D233" s="48"/>
    </row>
    <row r="234" spans="1:4" s="49" customFormat="1" ht="15.75">
      <c r="A234" s="46"/>
      <c r="B234" s="47"/>
      <c r="C234" s="48"/>
      <c r="D234" s="48"/>
    </row>
    <row r="235" spans="1:4" s="49" customFormat="1" ht="15.75">
      <c r="A235" s="46"/>
      <c r="B235" s="47"/>
      <c r="C235" s="48"/>
      <c r="D235" s="48"/>
    </row>
    <row r="236" spans="1:4" s="49" customFormat="1" ht="15.75">
      <c r="A236" s="46"/>
      <c r="B236" s="47"/>
      <c r="C236" s="48"/>
      <c r="D236" s="48"/>
    </row>
    <row r="237" spans="1:4" s="49" customFormat="1" ht="15.75">
      <c r="A237" s="46"/>
      <c r="B237" s="47"/>
      <c r="C237" s="48"/>
      <c r="D237" s="48"/>
    </row>
    <row r="238" spans="1:4" s="49" customFormat="1" ht="15.75">
      <c r="A238" s="46"/>
      <c r="B238" s="47"/>
      <c r="C238" s="48"/>
      <c r="D238" s="48"/>
    </row>
    <row r="239" spans="1:4" s="49" customFormat="1" ht="15.75">
      <c r="A239" s="46"/>
      <c r="B239" s="47"/>
      <c r="C239" s="48"/>
      <c r="D239" s="48"/>
    </row>
    <row r="240" spans="1:4" s="49" customFormat="1" ht="15.75">
      <c r="A240" s="46"/>
      <c r="B240" s="47"/>
      <c r="C240" s="48"/>
      <c r="D240" s="48"/>
    </row>
    <row r="241" spans="1:4" s="49" customFormat="1" ht="15.75">
      <c r="A241" s="46"/>
      <c r="B241" s="47"/>
      <c r="C241" s="48"/>
      <c r="D241" s="48"/>
    </row>
    <row r="242" spans="1:4" s="49" customFormat="1" ht="15.75">
      <c r="A242" s="46"/>
      <c r="B242" s="47"/>
      <c r="C242" s="48"/>
      <c r="D242" s="48"/>
    </row>
    <row r="243" spans="1:4" s="49" customFormat="1" ht="15.75">
      <c r="A243" s="46"/>
      <c r="B243" s="47"/>
      <c r="C243" s="48"/>
      <c r="D243" s="48"/>
    </row>
    <row r="244" spans="1:4" s="49" customFormat="1" ht="15.75">
      <c r="A244" s="46"/>
      <c r="B244" s="47"/>
      <c r="C244" s="48"/>
      <c r="D244" s="48"/>
    </row>
    <row r="245" spans="1:4" s="49" customFormat="1" ht="15.75">
      <c r="A245" s="46"/>
      <c r="B245" s="47"/>
      <c r="C245" s="48"/>
      <c r="D245" s="48"/>
    </row>
    <row r="246" spans="1:4" s="49" customFormat="1" ht="15.75">
      <c r="A246" s="46"/>
      <c r="B246" s="47"/>
      <c r="C246" s="48"/>
      <c r="D246" s="48"/>
    </row>
    <row r="247" spans="1:4" s="49" customFormat="1" ht="15.75">
      <c r="A247" s="46"/>
      <c r="B247" s="47"/>
      <c r="C247" s="48"/>
      <c r="D247" s="48"/>
    </row>
    <row r="248" spans="1:4" s="49" customFormat="1" ht="15.75">
      <c r="A248" s="46"/>
      <c r="B248" s="47"/>
      <c r="C248" s="48"/>
      <c r="D248" s="48"/>
    </row>
    <row r="249" spans="1:4" s="49" customFormat="1" ht="15.75">
      <c r="A249" s="46"/>
      <c r="B249" s="47"/>
      <c r="C249" s="48"/>
      <c r="D249" s="48"/>
    </row>
    <row r="250" spans="1:4" s="49" customFormat="1" ht="15.75">
      <c r="A250" s="46"/>
      <c r="B250" s="47"/>
      <c r="C250" s="48"/>
      <c r="D250" s="48"/>
    </row>
    <row r="251" spans="1:4" s="49" customFormat="1" ht="15.75">
      <c r="A251" s="46"/>
      <c r="B251" s="47"/>
      <c r="C251" s="48"/>
      <c r="D251" s="48"/>
    </row>
    <row r="252" spans="1:4" s="49" customFormat="1" ht="15.75">
      <c r="A252" s="46"/>
      <c r="B252" s="47"/>
      <c r="C252" s="48"/>
      <c r="D252" s="48"/>
    </row>
    <row r="253" spans="1:4" s="49" customFormat="1" ht="15.75">
      <c r="A253" s="46"/>
      <c r="B253" s="47"/>
      <c r="C253" s="48"/>
      <c r="D253" s="48"/>
    </row>
    <row r="254" spans="1:4" s="49" customFormat="1" ht="15.75">
      <c r="A254" s="46"/>
      <c r="B254" s="47"/>
      <c r="C254" s="48"/>
      <c r="D254" s="48"/>
    </row>
    <row r="255" spans="1:4" s="49" customFormat="1" ht="15.75">
      <c r="A255" s="46"/>
      <c r="B255" s="47"/>
      <c r="C255" s="48"/>
      <c r="D255" s="48"/>
    </row>
    <row r="256" spans="1:4" s="49" customFormat="1" ht="15.75">
      <c r="A256" s="46"/>
      <c r="B256" s="47"/>
      <c r="C256" s="48"/>
      <c r="D256" s="48"/>
    </row>
    <row r="257" spans="1:4" s="49" customFormat="1" ht="15.75">
      <c r="A257" s="46"/>
      <c r="B257" s="47"/>
      <c r="C257" s="48"/>
      <c r="D257" s="48"/>
    </row>
    <row r="258" spans="1:4" s="49" customFormat="1" ht="15.75">
      <c r="A258" s="46"/>
      <c r="B258" s="47"/>
      <c r="C258" s="48"/>
      <c r="D258" s="48"/>
    </row>
    <row r="259" spans="1:4" s="49" customFormat="1" ht="15.75">
      <c r="A259" s="46"/>
      <c r="B259" s="47"/>
      <c r="C259" s="48"/>
      <c r="D259" s="48"/>
    </row>
    <row r="260" spans="1:4" s="49" customFormat="1" ht="15.75">
      <c r="A260" s="46"/>
      <c r="B260" s="47"/>
      <c r="C260" s="48"/>
      <c r="D260" s="48"/>
    </row>
    <row r="261" spans="1:4" s="49" customFormat="1" ht="15.75">
      <c r="A261" s="46"/>
      <c r="B261" s="47"/>
      <c r="C261" s="48"/>
      <c r="D261" s="48"/>
    </row>
    <row r="262" spans="1:4" s="49" customFormat="1" ht="15.75">
      <c r="A262" s="46"/>
      <c r="B262" s="47"/>
      <c r="C262" s="48"/>
      <c r="D262" s="48"/>
    </row>
    <row r="263" spans="1:4" s="49" customFormat="1" ht="15.75">
      <c r="A263" s="46"/>
      <c r="B263" s="47"/>
      <c r="C263" s="48"/>
      <c r="D263" s="48"/>
    </row>
    <row r="264" spans="1:4" s="49" customFormat="1" ht="15.75">
      <c r="A264" s="46"/>
      <c r="B264" s="47"/>
      <c r="C264" s="48"/>
      <c r="D264" s="48"/>
    </row>
    <row r="265" spans="1:4" s="49" customFormat="1" ht="15.75">
      <c r="A265" s="46"/>
      <c r="B265" s="47"/>
      <c r="C265" s="48"/>
      <c r="D265" s="48"/>
    </row>
    <row r="266" spans="1:4" s="49" customFormat="1" ht="15.75">
      <c r="A266" s="46"/>
      <c r="B266" s="47"/>
      <c r="C266" s="48"/>
      <c r="D266" s="48"/>
    </row>
    <row r="267" spans="1:4" s="49" customFormat="1" ht="15.75">
      <c r="A267" s="46"/>
      <c r="B267" s="47"/>
      <c r="C267" s="48"/>
      <c r="D267" s="48"/>
    </row>
    <row r="268" spans="1:4" s="49" customFormat="1" ht="15.75">
      <c r="A268" s="46"/>
      <c r="B268" s="47"/>
      <c r="C268" s="48"/>
      <c r="D268" s="48"/>
    </row>
    <row r="269" spans="1:4" s="49" customFormat="1" ht="15.75">
      <c r="A269" s="46"/>
      <c r="B269" s="47"/>
      <c r="C269" s="48"/>
      <c r="D269" s="48"/>
    </row>
    <row r="270" spans="1:4" s="49" customFormat="1" ht="15.75">
      <c r="A270" s="46"/>
      <c r="B270" s="47"/>
      <c r="C270" s="48"/>
      <c r="D270" s="48"/>
    </row>
    <row r="271" spans="1:4" s="49" customFormat="1" ht="15.75">
      <c r="A271" s="46"/>
      <c r="B271" s="47"/>
      <c r="C271" s="48"/>
      <c r="D271" s="48"/>
    </row>
    <row r="272" spans="1:4" s="49" customFormat="1" ht="15.75">
      <c r="A272" s="46"/>
      <c r="B272" s="47"/>
      <c r="C272" s="48"/>
      <c r="D272" s="48"/>
    </row>
    <row r="273" spans="1:4" s="49" customFormat="1" ht="15.75">
      <c r="A273" s="46"/>
      <c r="B273" s="47"/>
      <c r="C273" s="48"/>
      <c r="D273" s="48"/>
    </row>
    <row r="274" spans="1:4" s="49" customFormat="1" ht="15.75">
      <c r="A274" s="46"/>
      <c r="B274" s="47"/>
      <c r="C274" s="48"/>
      <c r="D274" s="48"/>
    </row>
    <row r="275" spans="1:4" s="49" customFormat="1" ht="15.75">
      <c r="A275" s="46"/>
      <c r="B275" s="47"/>
      <c r="C275" s="48"/>
      <c r="D275" s="48"/>
    </row>
    <row r="276" spans="1:4" s="49" customFormat="1" ht="15.75">
      <c r="A276" s="46"/>
      <c r="B276" s="47"/>
      <c r="C276" s="48"/>
      <c r="D276" s="48"/>
    </row>
    <row r="277" spans="1:4" s="49" customFormat="1" ht="15.75">
      <c r="A277" s="46"/>
      <c r="B277" s="47"/>
      <c r="C277" s="48"/>
      <c r="D277" s="48"/>
    </row>
    <row r="278" spans="1:4" s="49" customFormat="1" ht="15.75">
      <c r="A278" s="46"/>
      <c r="B278" s="47"/>
      <c r="C278" s="48"/>
      <c r="D278" s="48"/>
    </row>
    <row r="279" spans="1:4" s="49" customFormat="1" ht="15.75">
      <c r="A279" s="46"/>
      <c r="B279" s="47"/>
      <c r="C279" s="48"/>
      <c r="D279" s="48"/>
    </row>
    <row r="280" spans="1:4" s="49" customFormat="1" ht="15.75">
      <c r="A280" s="46"/>
      <c r="B280" s="47"/>
      <c r="C280" s="48"/>
      <c r="D280" s="48"/>
    </row>
    <row r="281" spans="1:4" s="49" customFormat="1" ht="15.75">
      <c r="A281" s="46"/>
      <c r="B281" s="47"/>
      <c r="C281" s="48"/>
      <c r="D281" s="48"/>
    </row>
    <row r="282" spans="1:4" s="49" customFormat="1" ht="15.75">
      <c r="A282" s="46"/>
      <c r="B282" s="47"/>
      <c r="C282" s="48"/>
      <c r="D282" s="48"/>
    </row>
    <row r="283" spans="1:4" s="49" customFormat="1" ht="15.75">
      <c r="A283" s="46"/>
      <c r="B283" s="47"/>
      <c r="C283" s="48"/>
      <c r="D283" s="48"/>
    </row>
    <row r="284" spans="1:4" s="49" customFormat="1" ht="15.75">
      <c r="A284" s="46"/>
      <c r="B284" s="47"/>
      <c r="C284" s="48"/>
      <c r="D284" s="48"/>
    </row>
    <row r="285" spans="1:4" s="49" customFormat="1" ht="15.75">
      <c r="A285" s="46"/>
      <c r="B285" s="47"/>
      <c r="C285" s="48"/>
      <c r="D285" s="48"/>
    </row>
    <row r="286" spans="1:4" s="49" customFormat="1" ht="15.75">
      <c r="A286" s="46"/>
      <c r="B286" s="47"/>
      <c r="C286" s="48"/>
      <c r="D286" s="48"/>
    </row>
    <row r="287" spans="1:4" s="49" customFormat="1" ht="15.75">
      <c r="A287" s="46"/>
      <c r="B287" s="47"/>
      <c r="C287" s="48"/>
      <c r="D287" s="48"/>
    </row>
    <row r="288" spans="1:4" s="49" customFormat="1" ht="15.75">
      <c r="A288" s="46"/>
      <c r="B288" s="47"/>
      <c r="C288" s="48"/>
      <c r="D288" s="48"/>
    </row>
    <row r="289" spans="1:4" s="49" customFormat="1" ht="15.75">
      <c r="A289" s="46"/>
      <c r="B289" s="47"/>
      <c r="C289" s="48"/>
      <c r="D289" s="48"/>
    </row>
    <row r="290" spans="1:4" s="49" customFormat="1" ht="15.75">
      <c r="A290" s="46"/>
      <c r="B290" s="47"/>
      <c r="C290" s="48"/>
      <c r="D290" s="48"/>
    </row>
    <row r="291" spans="1:4" s="49" customFormat="1" ht="15.75">
      <c r="A291" s="46"/>
      <c r="B291" s="47"/>
      <c r="C291" s="48"/>
      <c r="D291" s="48"/>
    </row>
    <row r="292" spans="1:4" s="49" customFormat="1" ht="15.75">
      <c r="A292" s="46"/>
      <c r="B292" s="47"/>
      <c r="C292" s="48"/>
      <c r="D292" s="48"/>
    </row>
    <row r="293" spans="1:4" s="49" customFormat="1" ht="15.75">
      <c r="A293" s="46"/>
      <c r="B293" s="47"/>
      <c r="C293" s="48"/>
      <c r="D293" s="48"/>
    </row>
    <row r="294" spans="1:4" s="49" customFormat="1" ht="15.75">
      <c r="A294" s="46"/>
      <c r="B294" s="47"/>
      <c r="C294" s="48"/>
      <c r="D294" s="48"/>
    </row>
    <row r="295" spans="1:4" s="49" customFormat="1" ht="15.75">
      <c r="A295" s="46"/>
      <c r="B295" s="47"/>
      <c r="C295" s="48"/>
      <c r="D295" s="48"/>
    </row>
    <row r="296" spans="1:4" s="49" customFormat="1" ht="15.75">
      <c r="A296" s="46"/>
      <c r="B296" s="47"/>
      <c r="C296" s="48"/>
      <c r="D296" s="48"/>
    </row>
    <row r="297" spans="1:4" s="49" customFormat="1" ht="15.75">
      <c r="A297" s="46"/>
      <c r="B297" s="47"/>
      <c r="C297" s="48"/>
      <c r="D297" s="48"/>
    </row>
    <row r="298" spans="1:4" s="49" customFormat="1" ht="15.75">
      <c r="A298" s="46"/>
      <c r="B298" s="47"/>
      <c r="C298" s="48"/>
      <c r="D298" s="48"/>
    </row>
    <row r="299" spans="1:4" s="49" customFormat="1" ht="15.75">
      <c r="A299" s="46"/>
      <c r="B299" s="47"/>
      <c r="C299" s="48"/>
      <c r="D299" s="48"/>
    </row>
    <row r="300" spans="1:4" s="49" customFormat="1" ht="15.75">
      <c r="A300" s="46"/>
      <c r="B300" s="47"/>
      <c r="C300" s="48"/>
      <c r="D300" s="48"/>
    </row>
    <row r="301" spans="1:4" s="49" customFormat="1" ht="15.75">
      <c r="A301" s="46"/>
      <c r="B301" s="47"/>
      <c r="C301" s="48"/>
      <c r="D301" s="48"/>
    </row>
    <row r="302" spans="1:4" s="49" customFormat="1" ht="15.75">
      <c r="A302" s="46"/>
      <c r="B302" s="47"/>
      <c r="C302" s="48"/>
      <c r="D302" s="48"/>
    </row>
    <row r="303" spans="1:4" s="49" customFormat="1" ht="15.75">
      <c r="A303" s="46"/>
      <c r="B303" s="47"/>
      <c r="C303" s="48"/>
      <c r="D303" s="48"/>
    </row>
    <row r="304" spans="1:4" s="49" customFormat="1" ht="15.75">
      <c r="A304" s="46"/>
      <c r="B304" s="47"/>
      <c r="C304" s="48"/>
      <c r="D304" s="48"/>
    </row>
    <row r="305" spans="1:4" s="49" customFormat="1" ht="15.75">
      <c r="A305" s="46"/>
      <c r="B305" s="47"/>
      <c r="C305" s="48"/>
      <c r="D305" s="48"/>
    </row>
    <row r="306" spans="1:4" s="49" customFormat="1" ht="15.75">
      <c r="A306" s="46"/>
      <c r="B306" s="47"/>
      <c r="C306" s="48"/>
      <c r="D306" s="48"/>
    </row>
    <row r="307" spans="1:4" s="49" customFormat="1" ht="15.75">
      <c r="A307" s="46"/>
      <c r="B307" s="47"/>
      <c r="C307" s="48"/>
      <c r="D307" s="48"/>
    </row>
    <row r="308" spans="1:4" s="49" customFormat="1" ht="15.75">
      <c r="A308" s="46"/>
      <c r="B308" s="47"/>
      <c r="C308" s="48"/>
      <c r="D308" s="48"/>
    </row>
    <row r="309" spans="1:4" s="49" customFormat="1" ht="15.75">
      <c r="A309" s="46"/>
      <c r="B309" s="47"/>
      <c r="C309" s="48"/>
      <c r="D309" s="48"/>
    </row>
    <row r="310" spans="1:4" s="49" customFormat="1" ht="15.75">
      <c r="A310" s="46"/>
      <c r="B310" s="47"/>
      <c r="C310" s="48"/>
      <c r="D310" s="48"/>
    </row>
    <row r="311" spans="1:4" s="49" customFormat="1" ht="15.75">
      <c r="A311" s="46"/>
      <c r="B311" s="47"/>
      <c r="C311" s="48"/>
      <c r="D311" s="48"/>
    </row>
    <row r="312" spans="1:4" s="49" customFormat="1" ht="15.75">
      <c r="A312" s="46"/>
      <c r="B312" s="47"/>
      <c r="C312" s="48"/>
      <c r="D312" s="48"/>
    </row>
    <row r="313" spans="1:4" s="49" customFormat="1" ht="15.75">
      <c r="A313" s="46"/>
      <c r="B313" s="47"/>
      <c r="C313" s="48"/>
      <c r="D313" s="48"/>
    </row>
    <row r="314" spans="1:4" s="49" customFormat="1" ht="15.75">
      <c r="A314" s="46"/>
      <c r="B314" s="47"/>
      <c r="C314" s="48"/>
      <c r="D314" s="48"/>
    </row>
    <row r="315" spans="1:4" s="49" customFormat="1" ht="15.75">
      <c r="A315" s="46"/>
      <c r="B315" s="47"/>
      <c r="C315" s="48"/>
      <c r="D315" s="48"/>
    </row>
    <row r="316" spans="1:4" s="49" customFormat="1" ht="15.75">
      <c r="A316" s="46"/>
      <c r="B316" s="47"/>
      <c r="C316" s="48"/>
      <c r="D316" s="48"/>
    </row>
    <row r="317" spans="1:4" s="49" customFormat="1" ht="15.75">
      <c r="A317" s="46"/>
      <c r="B317" s="47"/>
      <c r="C317" s="48"/>
      <c r="D317" s="48"/>
    </row>
    <row r="318" spans="1:4" s="49" customFormat="1" ht="15.75">
      <c r="A318" s="46"/>
      <c r="B318" s="47"/>
      <c r="C318" s="48"/>
      <c r="D318" s="48"/>
    </row>
    <row r="319" spans="1:4" s="49" customFormat="1" ht="15.75">
      <c r="A319" s="46"/>
      <c r="B319" s="47"/>
      <c r="C319" s="48"/>
      <c r="D319" s="48"/>
    </row>
    <row r="320" spans="1:4" s="49" customFormat="1" ht="15.75">
      <c r="A320" s="46"/>
      <c r="B320" s="47"/>
      <c r="C320" s="48"/>
      <c r="D320" s="48"/>
    </row>
    <row r="321" spans="1:4" s="49" customFormat="1" ht="15.75">
      <c r="A321" s="46"/>
      <c r="B321" s="47"/>
      <c r="C321" s="48"/>
      <c r="D321" s="48"/>
    </row>
    <row r="322" spans="1:4" s="49" customFormat="1" ht="15.75">
      <c r="A322" s="46"/>
      <c r="B322" s="47"/>
      <c r="C322" s="48"/>
      <c r="D322" s="48"/>
    </row>
    <row r="323" spans="1:4" s="49" customFormat="1" ht="15.75">
      <c r="A323" s="46"/>
      <c r="B323" s="47"/>
      <c r="C323" s="48"/>
      <c r="D323" s="48"/>
    </row>
    <row r="324" spans="1:4" s="49" customFormat="1" ht="15.75">
      <c r="A324" s="46"/>
      <c r="B324" s="47"/>
      <c r="C324" s="48"/>
      <c r="D324" s="48"/>
    </row>
    <row r="325" spans="1:4" s="49" customFormat="1" ht="15.75">
      <c r="A325" s="46"/>
      <c r="B325" s="47"/>
      <c r="C325" s="48"/>
      <c r="D325" s="48"/>
    </row>
    <row r="326" spans="1:4" s="49" customFormat="1" ht="15.75">
      <c r="A326" s="46"/>
      <c r="B326" s="47"/>
      <c r="C326" s="48"/>
      <c r="D326" s="48"/>
    </row>
    <row r="327" spans="1:4" s="49" customFormat="1" ht="15.75">
      <c r="A327" s="46"/>
      <c r="B327" s="47"/>
      <c r="C327" s="48"/>
      <c r="D327" s="48"/>
    </row>
    <row r="328" spans="1:4" s="49" customFormat="1" ht="15.75">
      <c r="A328" s="46"/>
      <c r="B328" s="47"/>
      <c r="C328" s="48"/>
      <c r="D328" s="48"/>
    </row>
    <row r="329" spans="1:4" s="49" customFormat="1" ht="15.75">
      <c r="A329" s="46"/>
      <c r="B329" s="47"/>
      <c r="C329" s="48"/>
      <c r="D329" s="48"/>
    </row>
    <row r="330" spans="1:4" s="49" customFormat="1" ht="15.75">
      <c r="A330" s="46"/>
      <c r="B330" s="47"/>
      <c r="C330" s="48"/>
      <c r="D330" s="48"/>
    </row>
    <row r="331" spans="1:4" s="49" customFormat="1" ht="15.75">
      <c r="A331" s="46"/>
      <c r="B331" s="47"/>
      <c r="C331" s="48"/>
      <c r="D331" s="48"/>
    </row>
    <row r="332" spans="1:4" s="49" customFormat="1" ht="15.75">
      <c r="A332" s="46"/>
      <c r="B332" s="47"/>
      <c r="C332" s="48"/>
      <c r="D332" s="48"/>
    </row>
    <row r="333" spans="1:4" s="49" customFormat="1" ht="15.75">
      <c r="A333" s="46"/>
      <c r="B333" s="47"/>
      <c r="C333" s="48"/>
      <c r="D333" s="48"/>
    </row>
    <row r="334" spans="1:4" s="49" customFormat="1" ht="15.75">
      <c r="A334" s="46"/>
      <c r="B334" s="47"/>
      <c r="C334" s="48"/>
      <c r="D334" s="48"/>
    </row>
    <row r="335" spans="1:4" s="49" customFormat="1" ht="15.75">
      <c r="A335" s="46"/>
      <c r="B335" s="47"/>
      <c r="C335" s="48"/>
      <c r="D335" s="48"/>
    </row>
    <row r="336" spans="1:4" s="49" customFormat="1" ht="15.75">
      <c r="A336" s="46"/>
      <c r="B336" s="47"/>
      <c r="C336" s="48"/>
      <c r="D336" s="48"/>
    </row>
    <row r="337" spans="1:4" s="49" customFormat="1" ht="15.75">
      <c r="A337" s="46"/>
      <c r="B337" s="47"/>
      <c r="C337" s="48"/>
      <c r="D337" s="48"/>
    </row>
    <row r="338" spans="1:4" s="49" customFormat="1" ht="15.75">
      <c r="A338" s="46"/>
      <c r="B338" s="47"/>
      <c r="C338" s="48"/>
      <c r="D338" s="48"/>
    </row>
    <row r="339" spans="1:4" s="49" customFormat="1" ht="15.75">
      <c r="A339" s="46"/>
      <c r="B339" s="47"/>
      <c r="C339" s="48"/>
      <c r="D339" s="48"/>
    </row>
    <row r="340" spans="1:4" s="49" customFormat="1" ht="15.75">
      <c r="A340" s="46"/>
      <c r="B340" s="47"/>
      <c r="C340" s="48"/>
      <c r="D340" s="48"/>
    </row>
    <row r="341" spans="1:4" s="49" customFormat="1" ht="15.75">
      <c r="A341" s="46"/>
      <c r="B341" s="47"/>
      <c r="C341" s="48"/>
      <c r="D341" s="48"/>
    </row>
    <row r="342" spans="1:4" s="49" customFormat="1" ht="15.75">
      <c r="A342" s="46"/>
      <c r="B342" s="47"/>
      <c r="C342" s="48"/>
      <c r="D342" s="48"/>
    </row>
    <row r="343" spans="1:4" s="49" customFormat="1" ht="15.75">
      <c r="A343" s="46"/>
      <c r="B343" s="47"/>
      <c r="C343" s="48"/>
      <c r="D343" s="48"/>
    </row>
    <row r="344" spans="1:4" s="49" customFormat="1" ht="15.75">
      <c r="A344" s="46"/>
      <c r="B344" s="47"/>
      <c r="C344" s="48"/>
      <c r="D344" s="48"/>
    </row>
    <row r="345" spans="1:4" s="49" customFormat="1" ht="15.75">
      <c r="A345" s="46"/>
      <c r="B345" s="47"/>
      <c r="C345" s="48"/>
      <c r="D345" s="48"/>
    </row>
    <row r="346" spans="1:4" s="49" customFormat="1" ht="15.75">
      <c r="A346" s="46"/>
      <c r="B346" s="47"/>
      <c r="C346" s="48"/>
      <c r="D346" s="48"/>
    </row>
    <row r="347" spans="1:4" s="49" customFormat="1" ht="15.75">
      <c r="A347" s="46"/>
      <c r="B347" s="47"/>
      <c r="C347" s="48"/>
      <c r="D347" s="48"/>
    </row>
    <row r="348" spans="1:4" s="49" customFormat="1" ht="15.75">
      <c r="A348" s="46"/>
      <c r="B348" s="47"/>
      <c r="C348" s="48"/>
      <c r="D348" s="48"/>
    </row>
    <row r="349" spans="1:4" s="49" customFormat="1" ht="15.75">
      <c r="A349" s="46"/>
      <c r="B349" s="47"/>
      <c r="C349" s="48"/>
      <c r="D349" s="48"/>
    </row>
    <row r="350" spans="1:4" s="49" customFormat="1" ht="15.75">
      <c r="A350" s="46"/>
      <c r="B350" s="47"/>
      <c r="C350" s="48"/>
      <c r="D350" s="48"/>
    </row>
    <row r="351" spans="1:4" s="49" customFormat="1" ht="15.75">
      <c r="A351" s="46"/>
      <c r="B351" s="47"/>
      <c r="C351" s="48"/>
      <c r="D351" s="48"/>
    </row>
    <row r="352" spans="1:4" s="49" customFormat="1" ht="15.75">
      <c r="A352" s="46"/>
      <c r="B352" s="47"/>
      <c r="C352" s="48"/>
      <c r="D352" s="48"/>
    </row>
    <row r="353" spans="1:4" s="49" customFormat="1" ht="15.75">
      <c r="A353" s="46"/>
      <c r="B353" s="47"/>
      <c r="C353" s="48"/>
      <c r="D353" s="48"/>
    </row>
    <row r="354" spans="1:4" s="49" customFormat="1" ht="15.75">
      <c r="A354" s="46"/>
      <c r="B354" s="47"/>
      <c r="C354" s="48"/>
      <c r="D354" s="48"/>
    </row>
    <row r="355" spans="1:4" s="49" customFormat="1" ht="15.75">
      <c r="A355" s="46"/>
      <c r="B355" s="47"/>
      <c r="C355" s="48"/>
      <c r="D355" s="48"/>
    </row>
    <row r="356" spans="1:4" s="49" customFormat="1" ht="15.75">
      <c r="A356" s="46"/>
      <c r="B356" s="47"/>
      <c r="C356" s="48"/>
      <c r="D356" s="48"/>
    </row>
    <row r="357" spans="1:4" s="49" customFormat="1" ht="15.75">
      <c r="A357" s="46"/>
      <c r="B357" s="47"/>
      <c r="C357" s="48"/>
      <c r="D357" s="48"/>
    </row>
    <row r="358" spans="1:4" s="49" customFormat="1" ht="15.75">
      <c r="A358" s="46"/>
      <c r="B358" s="47"/>
      <c r="C358" s="48"/>
      <c r="D358" s="48"/>
    </row>
    <row r="359" spans="1:4" s="49" customFormat="1" ht="15.75">
      <c r="A359" s="46"/>
      <c r="B359" s="47"/>
      <c r="C359" s="48"/>
      <c r="D359" s="48"/>
    </row>
    <row r="360" spans="1:4" s="49" customFormat="1" ht="15.75">
      <c r="A360" s="46"/>
      <c r="B360" s="47"/>
      <c r="C360" s="48"/>
      <c r="D360" s="48"/>
    </row>
    <row r="361" spans="1:4" s="49" customFormat="1" ht="15.75">
      <c r="A361" s="46"/>
      <c r="B361" s="47"/>
      <c r="C361" s="48"/>
      <c r="D361" s="48"/>
    </row>
    <row r="362" spans="1:4" s="49" customFormat="1" ht="15.75">
      <c r="A362" s="46"/>
      <c r="B362" s="47"/>
      <c r="C362" s="48"/>
      <c r="D362" s="48"/>
    </row>
    <row r="363" spans="1:4" s="49" customFormat="1" ht="15.75">
      <c r="A363" s="46"/>
      <c r="B363" s="47"/>
      <c r="C363" s="48"/>
      <c r="D363" s="48"/>
    </row>
    <row r="364" spans="1:4" s="49" customFormat="1" ht="15.75">
      <c r="A364" s="46"/>
      <c r="B364" s="47"/>
      <c r="C364" s="48"/>
      <c r="D364" s="48"/>
    </row>
    <row r="365" spans="1:4" s="49" customFormat="1" ht="15.75">
      <c r="A365" s="46"/>
      <c r="B365" s="47"/>
      <c r="C365" s="48"/>
      <c r="D365" s="48"/>
    </row>
    <row r="366" spans="1:4" s="49" customFormat="1" ht="15.75">
      <c r="A366" s="46"/>
      <c r="B366" s="47"/>
      <c r="C366" s="48"/>
      <c r="D366" s="48"/>
    </row>
    <row r="367" spans="1:4" s="49" customFormat="1" ht="15.75">
      <c r="A367" s="46"/>
      <c r="B367" s="47"/>
      <c r="C367" s="48"/>
      <c r="D367" s="48"/>
    </row>
    <row r="368" spans="1:4" s="49" customFormat="1" ht="15.75">
      <c r="A368" s="46"/>
      <c r="B368" s="47"/>
      <c r="C368" s="48"/>
      <c r="D368" s="48"/>
    </row>
    <row r="369" spans="1:4" s="49" customFormat="1" ht="15.75">
      <c r="A369" s="46"/>
      <c r="B369" s="47"/>
      <c r="C369" s="48"/>
      <c r="D369" s="48"/>
    </row>
    <row r="370" spans="1:4" s="49" customFormat="1" ht="15.75">
      <c r="A370" s="46"/>
      <c r="B370" s="47"/>
      <c r="C370" s="48"/>
      <c r="D370" s="48"/>
    </row>
    <row r="371" spans="1:4" s="49" customFormat="1" ht="15.75">
      <c r="A371" s="46"/>
      <c r="B371" s="47"/>
      <c r="C371" s="48"/>
      <c r="D371" s="48"/>
    </row>
    <row r="372" spans="1:4" s="49" customFormat="1" ht="15.75">
      <c r="A372" s="46"/>
      <c r="B372" s="47"/>
      <c r="C372" s="48"/>
      <c r="D372" s="48"/>
    </row>
    <row r="373" spans="1:4" s="49" customFormat="1" ht="15.75">
      <c r="A373" s="46"/>
      <c r="B373" s="47"/>
      <c r="C373" s="48"/>
      <c r="D373" s="48"/>
    </row>
    <row r="374" spans="1:4" s="49" customFormat="1" ht="15.75">
      <c r="A374" s="46"/>
      <c r="B374" s="47"/>
      <c r="C374" s="48"/>
      <c r="D374" s="48"/>
    </row>
    <row r="375" spans="1:4" s="49" customFormat="1" ht="15.75">
      <c r="A375" s="46"/>
      <c r="B375" s="47"/>
      <c r="C375" s="48"/>
      <c r="D375" s="48"/>
    </row>
    <row r="376" spans="1:4" s="49" customFormat="1" ht="15.75">
      <c r="A376" s="46"/>
      <c r="B376" s="47"/>
      <c r="C376" s="48"/>
      <c r="D376" s="48"/>
    </row>
    <row r="377" spans="1:4" s="49" customFormat="1" ht="15.75">
      <c r="A377" s="46"/>
      <c r="B377" s="47"/>
      <c r="C377" s="48"/>
      <c r="D377" s="48"/>
    </row>
    <row r="378" spans="1:4" s="49" customFormat="1" ht="15.75">
      <c r="A378" s="46"/>
      <c r="B378" s="47"/>
      <c r="C378" s="48"/>
      <c r="D378" s="48"/>
    </row>
    <row r="379" spans="1:4" s="49" customFormat="1" ht="15.75">
      <c r="A379" s="46"/>
      <c r="B379" s="47"/>
      <c r="C379" s="48"/>
      <c r="D379" s="48"/>
    </row>
    <row r="380" spans="1:4" s="49" customFormat="1" ht="15.75">
      <c r="A380" s="46"/>
      <c r="B380" s="47"/>
      <c r="C380" s="48"/>
      <c r="D380" s="48"/>
    </row>
    <row r="381" spans="1:4" s="49" customFormat="1" ht="15.75">
      <c r="A381" s="46"/>
      <c r="B381" s="47"/>
      <c r="C381" s="48"/>
      <c r="D381" s="48"/>
    </row>
    <row r="382" spans="1:4" s="49" customFormat="1" ht="15.75">
      <c r="A382" s="46"/>
      <c r="B382" s="47"/>
      <c r="C382" s="48"/>
      <c r="D382" s="48"/>
    </row>
    <row r="383" spans="1:4" s="49" customFormat="1" ht="15.75">
      <c r="A383" s="46"/>
      <c r="B383" s="47"/>
      <c r="C383" s="48"/>
      <c r="D383" s="48"/>
    </row>
    <row r="384" spans="1:4" s="49" customFormat="1" ht="15.75">
      <c r="A384" s="46"/>
      <c r="B384" s="47"/>
      <c r="C384" s="48"/>
      <c r="D384" s="48"/>
    </row>
    <row r="385" spans="1:4" s="49" customFormat="1" ht="15.75">
      <c r="A385" s="46"/>
      <c r="B385" s="47"/>
      <c r="C385" s="48"/>
      <c r="D385" s="48"/>
    </row>
    <row r="386" spans="1:4" s="49" customFormat="1" ht="15.75">
      <c r="A386" s="46"/>
      <c r="B386" s="47"/>
      <c r="C386" s="48"/>
      <c r="D386" s="48"/>
    </row>
    <row r="387" spans="1:4" s="49" customFormat="1" ht="15.75">
      <c r="A387" s="46"/>
      <c r="B387" s="47"/>
      <c r="C387" s="48"/>
      <c r="D387" s="48"/>
    </row>
    <row r="388" spans="1:4" s="49" customFormat="1" ht="15.75">
      <c r="A388" s="46"/>
      <c r="B388" s="47"/>
      <c r="C388" s="48"/>
      <c r="D388" s="48"/>
    </row>
    <row r="389" spans="1:4" s="49" customFormat="1" ht="15.75">
      <c r="A389" s="46"/>
      <c r="B389" s="47"/>
      <c r="C389" s="48"/>
      <c r="D389" s="48"/>
    </row>
    <row r="390" spans="1:4" s="49" customFormat="1" ht="15.75">
      <c r="A390" s="46"/>
      <c r="B390" s="47"/>
      <c r="C390" s="48"/>
      <c r="D390" s="48"/>
    </row>
    <row r="391" spans="1:4" s="49" customFormat="1" ht="15.75">
      <c r="A391" s="46"/>
      <c r="B391" s="47"/>
      <c r="C391" s="48"/>
      <c r="D391" s="48"/>
    </row>
    <row r="392" spans="1:4" s="49" customFormat="1" ht="15.75">
      <c r="A392" s="46"/>
      <c r="B392" s="47"/>
      <c r="C392" s="48"/>
      <c r="D392" s="48"/>
    </row>
    <row r="393" spans="1:4" s="49" customFormat="1" ht="15.75">
      <c r="A393" s="46"/>
      <c r="B393" s="47"/>
      <c r="C393" s="48"/>
      <c r="D393" s="48"/>
    </row>
  </sheetData>
  <sheetProtection/>
  <mergeCells count="7">
    <mergeCell ref="A12:C12"/>
    <mergeCell ref="A10:F10"/>
    <mergeCell ref="A11:F11"/>
    <mergeCell ref="D2:F3"/>
    <mergeCell ref="D4:G4"/>
    <mergeCell ref="D7:F7"/>
    <mergeCell ref="D8:G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2022-10-21T07:32:31Z</cp:lastPrinted>
  <dcterms:created xsi:type="dcterms:W3CDTF">1996-10-08T23:32:33Z</dcterms:created>
  <dcterms:modified xsi:type="dcterms:W3CDTF">2022-12-23T11:38:12Z</dcterms:modified>
  <cp:category/>
  <cp:version/>
  <cp:contentType/>
  <cp:contentStatus/>
</cp:coreProperties>
</file>