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2 БЮДЖЕТ\Решение СД\"/>
    </mc:Choice>
  </mc:AlternateContent>
  <bookViews>
    <workbookView xWindow="0" yWindow="0" windowWidth="21570" windowHeight="7545"/>
  </bookViews>
  <sheets>
    <sheet name="2021" sheetId="1" r:id="rId1"/>
  </sheets>
  <definedNames>
    <definedName name="_xlnm._FilterDatabase" localSheetId="0" hidden="1">'2021'!$A$12:$H$238</definedName>
    <definedName name="_xlnm.Print_Titles" localSheetId="0">'2021'!$12:$12</definedName>
    <definedName name="_xlnm.Print_Area" localSheetId="0">'2021'!$A$1:$K$254</definedName>
  </definedNames>
  <calcPr calcId="152511"/>
</workbook>
</file>

<file path=xl/calcChain.xml><?xml version="1.0" encoding="utf-8"?>
<calcChain xmlns="http://schemas.openxmlformats.org/spreadsheetml/2006/main">
  <c r="F85" i="1" l="1"/>
  <c r="F86" i="1"/>
  <c r="H37" i="1"/>
  <c r="G37" i="1"/>
  <c r="F37" i="1"/>
  <c r="F91" i="1" l="1"/>
  <c r="H100" i="1"/>
  <c r="G100" i="1"/>
  <c r="H99" i="1"/>
  <c r="G99" i="1"/>
  <c r="H98" i="1"/>
  <c r="G98" i="1"/>
  <c r="H97" i="1"/>
  <c r="G97" i="1"/>
  <c r="H96" i="1"/>
  <c r="G96" i="1"/>
  <c r="F101" i="1"/>
  <c r="F100" i="1" s="1"/>
  <c r="F99" i="1" s="1"/>
  <c r="F98" i="1" s="1"/>
  <c r="F97" i="1" s="1"/>
  <c r="F96" i="1" s="1"/>
  <c r="H81" i="1" l="1"/>
  <c r="G81" i="1"/>
  <c r="H80" i="1"/>
  <c r="G80" i="1"/>
  <c r="F81" i="1"/>
  <c r="F80" i="1" s="1"/>
  <c r="H78" i="1"/>
  <c r="H77" i="1" s="1"/>
  <c r="H76" i="1" s="1"/>
  <c r="H75" i="1" s="1"/>
  <c r="H74" i="1" s="1"/>
  <c r="G78" i="1"/>
  <c r="G77" i="1" s="1"/>
  <c r="G76" i="1" s="1"/>
  <c r="G75" i="1" s="1"/>
  <c r="F78" i="1"/>
  <c r="F77" i="1" s="1"/>
  <c r="F76" i="1" s="1"/>
  <c r="F75" i="1" s="1"/>
  <c r="F74" i="1" s="1"/>
  <c r="G74" i="1" l="1"/>
  <c r="H218" i="1"/>
  <c r="G91" i="1"/>
  <c r="F95" i="1" l="1"/>
  <c r="F84" i="1"/>
  <c r="F61" i="1"/>
  <c r="F57" i="1"/>
  <c r="H60" i="1" l="1"/>
  <c r="H59" i="1" s="1"/>
  <c r="H58" i="1" s="1"/>
  <c r="H252" i="1" l="1"/>
  <c r="H251" i="1" s="1"/>
  <c r="H250" i="1" s="1"/>
  <c r="G252" i="1"/>
  <c r="G251" i="1" s="1"/>
  <c r="G250" i="1" s="1"/>
  <c r="F252" i="1"/>
  <c r="F251" i="1" s="1"/>
  <c r="F250" i="1" s="1"/>
  <c r="H248" i="1"/>
  <c r="H247" i="1" s="1"/>
  <c r="H246" i="1" s="1"/>
  <c r="G248" i="1"/>
  <c r="G247" i="1" s="1"/>
  <c r="G246" i="1" s="1"/>
  <c r="F248" i="1"/>
  <c r="F247" i="1" s="1"/>
  <c r="F246" i="1" s="1"/>
  <c r="H244" i="1"/>
  <c r="H243" i="1" s="1"/>
  <c r="H242" i="1" s="1"/>
  <c r="G244" i="1"/>
  <c r="G243" i="1" s="1"/>
  <c r="G242" i="1" s="1"/>
  <c r="F244" i="1"/>
  <c r="F243" i="1" s="1"/>
  <c r="F242" i="1" s="1"/>
  <c r="H240" i="1"/>
  <c r="H239" i="1" s="1"/>
  <c r="H238" i="1" s="1"/>
  <c r="G240" i="1"/>
  <c r="G239" i="1" s="1"/>
  <c r="G238" i="1" s="1"/>
  <c r="F240" i="1"/>
  <c r="F239" i="1" s="1"/>
  <c r="F238" i="1" s="1"/>
  <c r="H132" i="1"/>
  <c r="H131" i="1" s="1"/>
  <c r="G132" i="1"/>
  <c r="G131" i="1" s="1"/>
  <c r="F132" i="1"/>
  <c r="F131" i="1" s="1"/>
  <c r="H157" i="1" l="1"/>
  <c r="H156" i="1" s="1"/>
  <c r="G157" i="1"/>
  <c r="G156" i="1" s="1"/>
  <c r="F157" i="1"/>
  <c r="F156" i="1" s="1"/>
  <c r="H149" i="1" l="1"/>
  <c r="G149" i="1"/>
  <c r="G148" i="1" s="1"/>
  <c r="H148" i="1"/>
  <c r="F148" i="1"/>
  <c r="H213" i="1" l="1"/>
  <c r="H212" i="1" s="1"/>
  <c r="H211" i="1" s="1"/>
  <c r="G213" i="1"/>
  <c r="G212" i="1" s="1"/>
  <c r="G211" i="1" s="1"/>
  <c r="F213" i="1"/>
  <c r="F212" i="1" s="1"/>
  <c r="F211" i="1" s="1"/>
  <c r="H94" i="1" l="1"/>
  <c r="H93" i="1" s="1"/>
  <c r="H92" i="1" s="1"/>
  <c r="G94" i="1"/>
  <c r="G93" i="1" s="1"/>
  <c r="G92" i="1" s="1"/>
  <c r="F94" i="1"/>
  <c r="F93" i="1" s="1"/>
  <c r="F92" i="1" s="1"/>
  <c r="H232" i="1" l="1"/>
  <c r="H231" i="1" s="1"/>
  <c r="H230" i="1" s="1"/>
  <c r="G232" i="1"/>
  <c r="G231" i="1" s="1"/>
  <c r="G230" i="1" s="1"/>
  <c r="F232" i="1"/>
  <c r="F231" i="1" s="1"/>
  <c r="F230" i="1" s="1"/>
  <c r="H236" i="1"/>
  <c r="G236" i="1"/>
  <c r="F236" i="1"/>
  <c r="F162" i="1" l="1"/>
  <c r="H143" i="1"/>
  <c r="G143" i="1"/>
  <c r="G72" i="1"/>
  <c r="G71" i="1" s="1"/>
  <c r="G70" i="1" s="1"/>
  <c r="F72" i="1"/>
  <c r="F71" i="1" s="1"/>
  <c r="F70" i="1" s="1"/>
  <c r="H70" i="1"/>
  <c r="H49" i="1"/>
  <c r="H48" i="1" s="1"/>
  <c r="H47" i="1" s="1"/>
  <c r="H46" i="1" s="1"/>
  <c r="G49" i="1"/>
  <c r="G48" i="1" s="1"/>
  <c r="G47" i="1" s="1"/>
  <c r="G46" i="1" s="1"/>
  <c r="F49" i="1"/>
  <c r="F48" i="1" s="1"/>
  <c r="F47" i="1" s="1"/>
  <c r="F46" i="1" s="1"/>
  <c r="H201" i="1" l="1"/>
  <c r="G201" i="1"/>
  <c r="H200" i="1"/>
  <c r="H199" i="1" s="1"/>
  <c r="G200" i="1"/>
  <c r="G199" i="1" s="1"/>
  <c r="F201" i="1"/>
  <c r="F200" i="1" s="1"/>
  <c r="F199" i="1" s="1"/>
  <c r="G154" i="1" l="1"/>
  <c r="H125" i="1" l="1"/>
  <c r="H124" i="1" s="1"/>
  <c r="H123" i="1" s="1"/>
  <c r="H122" i="1" s="1"/>
  <c r="H121" i="1" s="1"/>
  <c r="H120" i="1" s="1"/>
  <c r="G125" i="1"/>
  <c r="G124" i="1" s="1"/>
  <c r="G123" i="1" s="1"/>
  <c r="G122" i="1" s="1"/>
  <c r="G121" i="1" s="1"/>
  <c r="G120" i="1" s="1"/>
  <c r="F125" i="1"/>
  <c r="F124" i="1" s="1"/>
  <c r="F123" i="1" s="1"/>
  <c r="F122" i="1" s="1"/>
  <c r="F121" i="1" s="1"/>
  <c r="F120" i="1" s="1"/>
  <c r="H135" i="1"/>
  <c r="H134" i="1" s="1"/>
  <c r="H130" i="1" s="1"/>
  <c r="G135" i="1"/>
  <c r="G134" i="1" s="1"/>
  <c r="G130" i="1" s="1"/>
  <c r="F135" i="1"/>
  <c r="F134" i="1" s="1"/>
  <c r="F130" i="1" s="1"/>
  <c r="F129" i="1" l="1"/>
  <c r="F128" i="1" s="1"/>
  <c r="F127" i="1"/>
  <c r="H127" i="1"/>
  <c r="H129" i="1"/>
  <c r="H128" i="1" s="1"/>
  <c r="G127" i="1"/>
  <c r="G129" i="1"/>
  <c r="G128" i="1" s="1"/>
  <c r="H83" i="1"/>
  <c r="G83" i="1"/>
  <c r="F83" i="1" l="1"/>
  <c r="G60" i="1" l="1"/>
  <c r="G59" i="1" s="1"/>
  <c r="G58" i="1" s="1"/>
  <c r="F60" i="1"/>
  <c r="F59" i="1" s="1"/>
  <c r="F58" i="1" s="1"/>
  <c r="H68" i="1" l="1"/>
  <c r="H67" i="1" s="1"/>
  <c r="H66" i="1" s="1"/>
  <c r="G68" i="1"/>
  <c r="G67" i="1" s="1"/>
  <c r="G66" i="1" s="1"/>
  <c r="F68" i="1"/>
  <c r="F154" i="1" l="1"/>
  <c r="H209" i="1"/>
  <c r="H208" i="1" s="1"/>
  <c r="H207" i="1" s="1"/>
  <c r="G209" i="1"/>
  <c r="G208" i="1" s="1"/>
  <c r="G207" i="1" s="1"/>
  <c r="F209" i="1"/>
  <c r="F208" i="1" s="1"/>
  <c r="F207" i="1" s="1"/>
  <c r="H217" i="1"/>
  <c r="H216" i="1" s="1"/>
  <c r="H215" i="1" s="1"/>
  <c r="G217" i="1"/>
  <c r="G216" i="1" s="1"/>
  <c r="G215" i="1" s="1"/>
  <c r="F217" i="1"/>
  <c r="F216" i="1" s="1"/>
  <c r="F215" i="1" s="1"/>
  <c r="H186" i="1"/>
  <c r="H185" i="1" s="1"/>
  <c r="G186" i="1"/>
  <c r="G185" i="1" s="1"/>
  <c r="H32" i="1"/>
  <c r="H31" i="1" s="1"/>
  <c r="H30" i="1" s="1"/>
  <c r="H29" i="1" s="1"/>
  <c r="H28" i="1" s="1"/>
  <c r="H27" i="1" s="1"/>
  <c r="G32" i="1"/>
  <c r="G31" i="1" s="1"/>
  <c r="G30" i="1" s="1"/>
  <c r="G29" i="1" s="1"/>
  <c r="G28" i="1" s="1"/>
  <c r="G27" i="1" s="1"/>
  <c r="F32" i="1"/>
  <c r="F31" i="1" s="1"/>
  <c r="F30" i="1" s="1"/>
  <c r="F29" i="1" s="1"/>
  <c r="F28" i="1" s="1"/>
  <c r="F27" i="1" s="1"/>
  <c r="H118" i="1"/>
  <c r="H117" i="1" s="1"/>
  <c r="H116" i="1" s="1"/>
  <c r="G118" i="1"/>
  <c r="G117" i="1" s="1"/>
  <c r="G116" i="1" s="1"/>
  <c r="F118" i="1"/>
  <c r="F117" i="1" s="1"/>
  <c r="F116" i="1" s="1"/>
  <c r="F115" i="1" s="1"/>
  <c r="F114" i="1" s="1"/>
  <c r="G115" i="1" l="1"/>
  <c r="G114" i="1" s="1"/>
  <c r="G113" i="1"/>
  <c r="H115" i="1"/>
  <c r="H114" i="1" s="1"/>
  <c r="H113" i="1"/>
  <c r="F113" i="1"/>
  <c r="F143" i="1"/>
  <c r="F142" i="1" s="1"/>
  <c r="G142" i="1"/>
  <c r="H142" i="1"/>
  <c r="F146" i="1"/>
  <c r="F145" i="1" s="1"/>
  <c r="G146" i="1"/>
  <c r="G145" i="1" s="1"/>
  <c r="H146" i="1"/>
  <c r="H145" i="1" s="1"/>
  <c r="F153" i="1"/>
  <c r="F152" i="1" s="1"/>
  <c r="H153" i="1"/>
  <c r="H152" i="1" s="1"/>
  <c r="F161" i="1"/>
  <c r="F160" i="1" s="1"/>
  <c r="G162" i="1"/>
  <c r="H162" i="1"/>
  <c r="H161" i="1" s="1"/>
  <c r="H160" i="1" s="1"/>
  <c r="F165" i="1"/>
  <c r="F164" i="1" s="1"/>
  <c r="G166" i="1"/>
  <c r="G165" i="1" s="1"/>
  <c r="G164" i="1" s="1"/>
  <c r="H166" i="1"/>
  <c r="H165" i="1" s="1"/>
  <c r="H164" i="1" s="1"/>
  <c r="F170" i="1"/>
  <c r="F169" i="1" s="1"/>
  <c r="F168" i="1" s="1"/>
  <c r="G170" i="1"/>
  <c r="G169" i="1" s="1"/>
  <c r="G168" i="1" s="1"/>
  <c r="H170" i="1"/>
  <c r="H169" i="1" s="1"/>
  <c r="H168" i="1" s="1"/>
  <c r="G174" i="1"/>
  <c r="F183" i="1"/>
  <c r="F182" i="1" s="1"/>
  <c r="G183" i="1"/>
  <c r="G182" i="1" s="1"/>
  <c r="G181" i="1" s="1"/>
  <c r="G180" i="1" s="1"/>
  <c r="G179" i="1" s="1"/>
  <c r="G178" i="1" s="1"/>
  <c r="H183" i="1"/>
  <c r="H182" i="1" s="1"/>
  <c r="H181" i="1" s="1"/>
  <c r="H180" i="1" s="1"/>
  <c r="H179" i="1" s="1"/>
  <c r="H178" i="1" s="1"/>
  <c r="F186" i="1"/>
  <c r="F185" i="1" s="1"/>
  <c r="F193" i="1"/>
  <c r="F192" i="1" s="1"/>
  <c r="F191" i="1" s="1"/>
  <c r="G193" i="1"/>
  <c r="G192" i="1" s="1"/>
  <c r="G191" i="1" s="1"/>
  <c r="H193" i="1"/>
  <c r="H192" i="1" s="1"/>
  <c r="H191" i="1" s="1"/>
  <c r="F197" i="1"/>
  <c r="F196" i="1" s="1"/>
  <c r="F195" i="1" s="1"/>
  <c r="G197" i="1"/>
  <c r="G196" i="1" s="1"/>
  <c r="G195" i="1" s="1"/>
  <c r="H197" i="1"/>
  <c r="H196" i="1" s="1"/>
  <c r="H195" i="1" s="1"/>
  <c r="F205" i="1"/>
  <c r="F204" i="1" s="1"/>
  <c r="F203" i="1" s="1"/>
  <c r="G205" i="1"/>
  <c r="G204" i="1" s="1"/>
  <c r="G203" i="1" s="1"/>
  <c r="H205" i="1"/>
  <c r="H204" i="1" s="1"/>
  <c r="H203" i="1" s="1"/>
  <c r="F221" i="1"/>
  <c r="F220" i="1" s="1"/>
  <c r="F219" i="1" s="1"/>
  <c r="G221" i="1"/>
  <c r="G220" i="1" s="1"/>
  <c r="G219" i="1" s="1"/>
  <c r="H221" i="1"/>
  <c r="H220" i="1" s="1"/>
  <c r="H219" i="1" s="1"/>
  <c r="F225" i="1"/>
  <c r="F224" i="1" s="1"/>
  <c r="G225" i="1"/>
  <c r="G224" i="1" s="1"/>
  <c r="H225" i="1"/>
  <c r="H224" i="1" s="1"/>
  <c r="F228" i="1"/>
  <c r="F227" i="1" s="1"/>
  <c r="F223" i="1" s="1"/>
  <c r="G228" i="1"/>
  <c r="G227" i="1" s="1"/>
  <c r="H228" i="1"/>
  <c r="H227" i="1" s="1"/>
  <c r="F235" i="1"/>
  <c r="F234" i="1" s="1"/>
  <c r="G235" i="1"/>
  <c r="G234" i="1" s="1"/>
  <c r="H235" i="1"/>
  <c r="H234" i="1" s="1"/>
  <c r="G223" i="1" l="1"/>
  <c r="G141" i="1"/>
  <c r="H141" i="1"/>
  <c r="F151" i="1"/>
  <c r="F141" i="1"/>
  <c r="G161" i="1"/>
  <c r="G160" i="1" s="1"/>
  <c r="G153" i="1"/>
  <c r="H151" i="1"/>
  <c r="G176" i="1"/>
  <c r="G175" i="1" s="1"/>
  <c r="H223" i="1"/>
  <c r="H190" i="1" s="1"/>
  <c r="G190" i="1"/>
  <c r="F181" i="1"/>
  <c r="F180" i="1" s="1"/>
  <c r="F179" i="1" s="1"/>
  <c r="F178" i="1" s="1"/>
  <c r="H174" i="1"/>
  <c r="H176" i="1"/>
  <c r="H175" i="1" s="1"/>
  <c r="F174" i="1"/>
  <c r="F176" i="1"/>
  <c r="F175" i="1" s="1"/>
  <c r="G173" i="1"/>
  <c r="G172" i="1"/>
  <c r="F190" i="1"/>
  <c r="F140" i="1" l="1"/>
  <c r="F139" i="1" s="1"/>
  <c r="G189" i="1"/>
  <c r="G188" i="1" s="1"/>
  <c r="G152" i="1"/>
  <c r="G151" i="1" s="1"/>
  <c r="G140" i="1" s="1"/>
  <c r="G139" i="1" s="1"/>
  <c r="G138" i="1" s="1"/>
  <c r="H189" i="1"/>
  <c r="H188" i="1" s="1"/>
  <c r="F189" i="1"/>
  <c r="F188" i="1" s="1"/>
  <c r="H140" i="1"/>
  <c r="H139" i="1" s="1"/>
  <c r="F172" i="1"/>
  <c r="F173" i="1"/>
  <c r="H172" i="1"/>
  <c r="H173" i="1"/>
  <c r="H111" i="1"/>
  <c r="H110" i="1" s="1"/>
  <c r="H109" i="1" s="1"/>
  <c r="G111" i="1"/>
  <c r="G110" i="1" s="1"/>
  <c r="G109" i="1" s="1"/>
  <c r="F111" i="1"/>
  <c r="F110" i="1" s="1"/>
  <c r="F109" i="1" s="1"/>
  <c r="H107" i="1"/>
  <c r="H106" i="1" s="1"/>
  <c r="H105" i="1" s="1"/>
  <c r="H104" i="1" s="1"/>
  <c r="H103" i="1" s="1"/>
  <c r="H102" i="1" s="1"/>
  <c r="G107" i="1"/>
  <c r="G106" i="1" s="1"/>
  <c r="G105" i="1" s="1"/>
  <c r="G104" i="1" s="1"/>
  <c r="G103" i="1" s="1"/>
  <c r="G102" i="1" s="1"/>
  <c r="F107" i="1"/>
  <c r="F106" i="1" s="1"/>
  <c r="F105" i="1" s="1"/>
  <c r="F104" i="1" s="1"/>
  <c r="F103" i="1" s="1"/>
  <c r="F102" i="1" s="1"/>
  <c r="H90" i="1"/>
  <c r="H89" i="1" s="1"/>
  <c r="H88" i="1" s="1"/>
  <c r="H87" i="1" s="1"/>
  <c r="H86" i="1" s="1"/>
  <c r="H85" i="1" s="1"/>
  <c r="G90" i="1"/>
  <c r="G89" i="1" s="1"/>
  <c r="G88" i="1" s="1"/>
  <c r="G87" i="1" s="1"/>
  <c r="G86" i="1" s="1"/>
  <c r="G85" i="1" s="1"/>
  <c r="F90" i="1"/>
  <c r="F89" i="1" s="1"/>
  <c r="F88" i="1" s="1"/>
  <c r="F87" i="1" s="1"/>
  <c r="H56" i="1"/>
  <c r="H55" i="1" s="1"/>
  <c r="H54" i="1" s="1"/>
  <c r="H53" i="1" s="1"/>
  <c r="H52" i="1" s="1"/>
  <c r="G56" i="1"/>
  <c r="G55" i="1" s="1"/>
  <c r="G54" i="1" s="1"/>
  <c r="G53" i="1" s="1"/>
  <c r="G52" i="1" s="1"/>
  <c r="F56" i="1"/>
  <c r="F55" i="1" s="1"/>
  <c r="F54" i="1" s="1"/>
  <c r="H64" i="1"/>
  <c r="H63" i="1" s="1"/>
  <c r="H62" i="1" s="1"/>
  <c r="G64" i="1"/>
  <c r="G63" i="1" s="1"/>
  <c r="G62" i="1" s="1"/>
  <c r="F64" i="1"/>
  <c r="F63" i="1" s="1"/>
  <c r="F62" i="1" s="1"/>
  <c r="H20" i="1"/>
  <c r="H19" i="1" s="1"/>
  <c r="G20" i="1"/>
  <c r="G19" i="1" s="1"/>
  <c r="H25" i="1"/>
  <c r="H24" i="1" s="1"/>
  <c r="H23" i="1" s="1"/>
  <c r="H22" i="1" s="1"/>
  <c r="G25" i="1"/>
  <c r="G24" i="1" s="1"/>
  <c r="G23" i="1" s="1"/>
  <c r="G22" i="1" s="1"/>
  <c r="F25" i="1"/>
  <c r="F24" i="1" s="1"/>
  <c r="F23" i="1" s="1"/>
  <c r="F22" i="1" s="1"/>
  <c r="F20" i="1"/>
  <c r="F19" i="1" s="1"/>
  <c r="H39" i="1"/>
  <c r="H38" i="1" s="1"/>
  <c r="G39" i="1"/>
  <c r="G38" i="1" s="1"/>
  <c r="H44" i="1"/>
  <c r="H43" i="1" s="1"/>
  <c r="H42" i="1" s="1"/>
  <c r="H41" i="1" s="1"/>
  <c r="G44" i="1"/>
  <c r="G43" i="1" s="1"/>
  <c r="G42" i="1" s="1"/>
  <c r="G41" i="1" s="1"/>
  <c r="F44" i="1"/>
  <c r="F43" i="1" s="1"/>
  <c r="F42" i="1" s="1"/>
  <c r="F41" i="1" s="1"/>
  <c r="F39" i="1"/>
  <c r="F38" i="1" s="1"/>
  <c r="H36" i="1" l="1"/>
  <c r="H35" i="1" s="1"/>
  <c r="H34" i="1" s="1"/>
  <c r="F36" i="1"/>
  <c r="F35" i="1" s="1"/>
  <c r="F34" i="1" s="1"/>
  <c r="G36" i="1"/>
  <c r="G35" i="1" s="1"/>
  <c r="G34" i="1" s="1"/>
  <c r="F17" i="1"/>
  <c r="F16" i="1" s="1"/>
  <c r="F15" i="1" s="1"/>
  <c r="F18" i="1"/>
  <c r="G17" i="1"/>
  <c r="G16" i="1" s="1"/>
  <c r="G15" i="1" s="1"/>
  <c r="G18" i="1"/>
  <c r="H17" i="1"/>
  <c r="H16" i="1" s="1"/>
  <c r="H15" i="1" s="1"/>
  <c r="H18" i="1"/>
  <c r="F138" i="1"/>
  <c r="F137" i="1" s="1"/>
  <c r="G137" i="1"/>
  <c r="H51" i="1"/>
  <c r="G51" i="1"/>
  <c r="H138" i="1"/>
  <c r="H137" i="1" s="1"/>
  <c r="G14" i="1" l="1"/>
  <c r="G13" i="1" s="1"/>
  <c r="H14" i="1"/>
  <c r="H13" i="1" s="1"/>
  <c r="F67" i="1"/>
  <c r="F66" i="1" s="1"/>
  <c r="F53" i="1" s="1"/>
  <c r="F52" i="1" s="1"/>
  <c r="F51" i="1" l="1"/>
  <c r="F14" i="1" s="1"/>
  <c r="F13" i="1" s="1"/>
</calcChain>
</file>

<file path=xl/sharedStrings.xml><?xml version="1.0" encoding="utf-8"?>
<sst xmlns="http://schemas.openxmlformats.org/spreadsheetml/2006/main" count="662" uniqueCount="252">
  <si>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</si>
  <si>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</si>
  <si>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</si>
  <si>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</si>
  <si>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</si>
  <si>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</si>
  <si>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</si>
  <si>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</si>
  <si>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</si>
  <si>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</si>
  <si>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</si>
  <si>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</si>
  <si>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</si>
  <si>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</si>
  <si>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</si>
  <si>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</si>
  <si>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</si>
  <si>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</si>
  <si>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</si>
  <si>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</si>
  <si>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</si>
  <si>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</si>
  <si>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</si>
  <si>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</si>
  <si>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</si>
  <si>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</si>
  <si>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</si>
  <si>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</si>
  <si>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</si>
  <si>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</si>
  <si>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</si>
  <si>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</si>
  <si>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</si>
  <si>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</si>
  <si>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</si>
  <si>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</si>
  <si>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</si>
  <si>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</si>
  <si>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</si>
  <si>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</si>
  <si>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</si>
  <si>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08 0 00 00000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</si>
  <si>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</si>
  <si>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</si>
  <si>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Защита населения и территории от  чрезвычайных ситуаций природного и техногенного характера, гражданская оборона</t>
  </si>
  <si>
    <t>Итого программные расходы</t>
  </si>
  <si>
    <t xml:space="preserve">Мероприятия в сфере молодежной политики  </t>
  </si>
  <si>
    <t>04  0 00 00000</t>
  </si>
  <si>
    <t xml:space="preserve">Мероприятия по организации и проведение физкультурных спортивно-массовых  мероприятий 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</si>
  <si>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</si>
  <si>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</si>
  <si>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 xml:space="preserve">Мероприятия по содержанию автомобильных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</si>
  <si>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</si>
  <si>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</si>
  <si>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12 0 00 00000</t>
  </si>
  <si>
    <t xml:space="preserve">Мероприятия по повышению надежности и энергетической эффективности 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</si>
  <si>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</si>
  <si>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</si>
  <si>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</si>
  <si>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>91 0 00 00000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</si>
  <si>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</si>
  <si>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</si>
  <si>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</si>
  <si>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</si>
  <si>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</si>
  <si>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</si>
  <si>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</si>
  <si>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</si>
  <si>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</si>
  <si>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</si>
  <si>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Иные межбюджетные трансферты</t>
  </si>
  <si>
    <t>540</t>
  </si>
  <si>
    <t>91 3 01 60640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</si>
  <si>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</si>
  <si>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</si>
  <si>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</si>
  <si>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</si>
  <si>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</si>
  <si>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</si>
  <si>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</si>
  <si>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</si>
  <si>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</si>
  <si>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</si>
  <si>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</si>
  <si>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</si>
  <si>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</si>
  <si>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</si>
  <si>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</si>
  <si>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</si>
  <si>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</si>
  <si>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</si>
  <si>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</si>
  <si>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</si>
  <si>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</si>
  <si>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</si>
  <si>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</si>
  <si>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</si>
  <si>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</si>
  <si>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</si>
  <si>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 xml:space="preserve">Мероприятия по организации сбора и вывоза бытовых отходов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</si>
  <si>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</si>
  <si>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</si>
  <si>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</si>
  <si>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</si>
  <si>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</si>
  <si>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</si>
  <si>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 xml:space="preserve">РАСПРЕДЕЛЕНИЕ  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</si>
  <si>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</si>
  <si>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</si>
  <si>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</si>
  <si>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</si>
  <si>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</si>
  <si>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</si>
  <si>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</si>
  <si>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</si>
  <si>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</si>
  <si>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</si>
  <si>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</si>
  <si>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</si>
  <si>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</si>
  <si>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</si>
  <si>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</si>
  <si>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</si>
  <si>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</si>
  <si>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</si>
  <si>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</si>
  <si>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</si>
  <si>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</si>
  <si>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</si>
  <si>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</si>
  <si>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</si>
  <si>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S0140</t>
  </si>
  <si>
    <t>Коммунальное хозяйство</t>
  </si>
  <si>
    <t>Специальные расходы</t>
  </si>
  <si>
    <t>880</t>
  </si>
  <si>
    <t>29 0 00 00000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</si>
  <si>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</si>
  <si>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</si>
  <si>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</si>
  <si>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</si>
  <si>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</si>
  <si>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</si>
  <si>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99 9 01 13320</t>
  </si>
  <si>
    <t>2023 год</t>
  </si>
  <si>
    <t>Строительство (реконструкция), включая проектирование автомобильных дорог общего пользования местного значения</t>
  </si>
  <si>
    <t>10 0 01 11120</t>
  </si>
  <si>
    <t>99 9 0160670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</si>
  <si>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</si>
  <si>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</si>
  <si>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жилищного хозяйства</t>
  </si>
  <si>
    <t>99 9 01 13770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</si>
  <si>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</si>
  <si>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 xml:space="preserve">Обеспечение деятельности органов местного самоуправления  Шапкинского сельского поселения Тосненского района Ленинградской области </t>
  </si>
  <si>
    <t xml:space="preserve">Обеспечение деятельности аппаратов органов  местного самоуправления  Шапкинского сельского поселения Тосненского района Ленинградской области </t>
  </si>
  <si>
    <t>Межбюджетные трансферты</t>
  </si>
  <si>
    <t>Иные межбюджетные трансферты бюджету района из бюджетов поселений на  осуществления  полномочий по формировпанию архивных фондов (местный бюджет)</t>
  </si>
  <si>
    <t>Другие вопросы в области национальной безопасности и правоохранительной деятельности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</si>
  <si>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</si>
  <si>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Уплата налогов, сборов и иных платежей</t>
  </si>
  <si>
    <t>Муниципальная программа "Благоустройство  территории Шапкинского сельского поселения Тоснеского района Ленинградской области"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</si>
  <si>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</si>
  <si>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</si>
  <si>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Уплата налогов,сборов и иных платежей</t>
  </si>
  <si>
    <t>850</t>
  </si>
  <si>
    <t>Мероприятия по созданию мест (площадок) накопления твердых коммунальных отходов</t>
  </si>
  <si>
    <t>999 01 S4790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</si>
  <si>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</si>
  <si>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14 0 00 00000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</si>
  <si>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 (местный бюджет) </t>
  </si>
  <si>
    <t xml:space="preserve">Иные межбюджетные трансферты </t>
  </si>
  <si>
    <t>91 3 01 60610</t>
  </si>
  <si>
    <t>999 01 13180</t>
  </si>
  <si>
    <t>Молодежная политика</t>
  </si>
  <si>
    <t>99 9 01 11680</t>
  </si>
  <si>
    <t>Другие вопросы в области физической культуры и спорта</t>
  </si>
  <si>
    <t>99 9 01 11300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</si>
  <si>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 </t>
  </si>
  <si>
    <t>Муниципальная программа "Безопасность на территории Шапкинкого сельского поселения Тосненского района Ленинградской области "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</si>
  <si>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Ленинградской области "</t>
  </si>
  <si>
    <t>2024 год</t>
  </si>
  <si>
    <t xml:space="preserve"> Приложение  № 3                                  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от  24.12.2021  №90 </t>
  </si>
  <si>
    <t>Комплекс процессных мероприятий</t>
  </si>
  <si>
    <t>04 4 00 00000</t>
  </si>
  <si>
    <t>Комплекс процессных мероприятий "Развитие физической культуры и спорта"</t>
  </si>
  <si>
    <t>04 4 01 00000</t>
  </si>
  <si>
    <t xml:space="preserve">Мероприятия по организации и проведению физкультурных спортивно-массовых мероприятий </t>
  </si>
  <si>
    <t>04 4 01 13300</t>
  </si>
  <si>
    <t>Комплекс процессных мероприятий "Организация и проведение молодежных массовых мероприятий"</t>
  </si>
  <si>
    <t>04 4 02 00000</t>
  </si>
  <si>
    <t xml:space="preserve">Мероприятия в сфере молодежной политики </t>
  </si>
  <si>
    <t>04 4 02 11680</t>
  </si>
  <si>
    <t>08 4 00 00000</t>
  </si>
  <si>
    <t xml:space="preserve">Комплекс процессных мероприятий  "Обеспечения пожарной безопасности" </t>
  </si>
  <si>
    <t>08 4 02 00000</t>
  </si>
  <si>
    <t xml:space="preserve">Мероприятия в области пожарной безопасности  </t>
  </si>
  <si>
    <t>08 4 02 11620</t>
  </si>
  <si>
    <t>Комплекс процессных мероприятий  "Мероприятия по обеспечению правопорядка и профилактика правонарушений"</t>
  </si>
  <si>
    <t>08  4 04 00000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</si>
  <si>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</si>
  <si>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08 4 04 11550</t>
  </si>
  <si>
    <t>Комплекс процессных мероприятий  "Обеспечение безопасности на водных объектах"</t>
  </si>
  <si>
    <t>08  4 05 00000</t>
  </si>
  <si>
    <t xml:space="preserve">Мероприяти по безопасности людей  на водных объектах </t>
  </si>
  <si>
    <t>08 4 05 13370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</si>
  <si>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</si>
  <si>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</si>
  <si>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</si>
  <si>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</si>
  <si>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</si>
  <si>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</si>
  <si>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10 4 01 10120</t>
  </si>
  <si>
    <t>11 4 00 00000</t>
  </si>
  <si>
    <t>Комплекс процессных мероприятий "Организация газоснабжения"</t>
  </si>
  <si>
    <t>11 4 01 00000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</si>
  <si>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</si>
  <si>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>11 4 01 04200</t>
  </si>
  <si>
    <t>Мероприятия, направленные на достижение целей проектов</t>
  </si>
  <si>
    <t>11 8 00 00000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</si>
  <si>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</si>
  <si>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11 8 01 00000</t>
  </si>
  <si>
    <t>11 8 01 S0200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</si>
  <si>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</si>
  <si>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</si>
  <si>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</si>
  <si>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>12 4 01 13280</t>
  </si>
  <si>
    <t xml:space="preserve">Мероприятия по содержанию объектов благоустройства территории  Шапкинского сельского поселения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</si>
  <si>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</si>
  <si>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</si>
  <si>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14 4 00 00000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</si>
  <si>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</si>
  <si>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14 4 01 00000</t>
  </si>
  <si>
    <t>Мероприятия по повышению надежности и энергетической эффективности</t>
  </si>
  <si>
    <t>14 4 01 13180</t>
  </si>
  <si>
    <t>15 0 00 00000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</si>
  <si>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</si>
  <si>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</si>
  <si>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</si>
  <si>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</si>
  <si>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 4 01 S4660</t>
  </si>
  <si>
    <t>29  4 00 00000</t>
  </si>
  <si>
    <t>29 4 01 00000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</si>
  <si>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</si>
  <si>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 4 01 S4770</t>
  </si>
  <si>
    <t>25 4 00 00000</t>
  </si>
  <si>
    <t>Комплекс процессных мероприятий"Реализация мероприятий по борьбе с борщевиком Сосновского"</t>
  </si>
  <si>
    <t>25 4 01 00000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</si>
  <si>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</si>
  <si>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>25 4 01 14310</t>
  </si>
  <si>
    <t>12 8 00 00000</t>
  </si>
  <si>
    <t>Мероприятия, направленные на достижение цели федерального проекта "Чистая страна"</t>
  </si>
  <si>
    <t>12 8 01 00000</t>
  </si>
  <si>
    <t>12 8 01 S4790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</si>
</sst>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?"/>
    <numFmt numFmtId="167" formatCode="0.000"/>
    <numFmt numFmtId="168" formatCode="#,##0.00000"/>
    <numFmt numFmtId="169" formatCode="0000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  <xf numFmtId="0" fontId="10" fillId="2" borderId="1"/>
  </cellStyleXfs>
  <cellXfs count="127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7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7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8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wrapText="1"/>
    </xf>
    <xf numFmtId="168" fontId="3" fillId="3" borderId="2" xfId="0" applyNumberFormat="1" applyFont="1" applyFill="1" applyBorder="1" applyAlignment="1">
      <alignment horizontal="center" vertical="center"/>
    </xf>
    <xf numFmtId="0" fontId="3" fillId="3" borderId="6" xfId="4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8" fontId="3" fillId="3" borderId="2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168" fontId="3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left" vertical="top" wrapText="1"/>
    </xf>
    <xf numFmtId="168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69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69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69" fontId="3" fillId="3" borderId="2" xfId="6" applyNumberFormat="1" applyFont="1" applyFill="1" applyBorder="1" applyAlignment="1">
      <alignment horizontal="left" vertical="center" wrapText="1"/>
    </xf>
    <xf numFmtId="169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8" fontId="3" fillId="3" borderId="5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3" fillId="3" borderId="2" xfId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horizontal="left" vertical="top"/>
    </xf>
    <xf numFmtId="168" fontId="3" fillId="0" borderId="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2" borderId="2" xfId="6" applyNumberFormat="1" applyFont="1" applyFill="1" applyBorder="1" applyAlignment="1">
      <alignment horizontal="left" vertical="center" wrapText="1"/>
    </xf>
    <xf numFmtId="49" fontId="2" fillId="2" borderId="2" xfId="6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left" vertical="center" wrapText="1"/>
    </xf>
    <xf numFmtId="49" fontId="18" fillId="3" borderId="2" xfId="6" applyNumberFormat="1" applyFont="1" applyFill="1" applyBorder="1" applyAlignment="1">
      <alignment horizontal="left" vertical="center" wrapText="1"/>
    </xf>
    <xf numFmtId="49" fontId="18" fillId="3" borderId="2" xfId="6" applyNumberFormat="1" applyFont="1" applyFill="1" applyBorder="1" applyAlignment="1">
      <alignment horizontal="center" vertical="center" wrapText="1"/>
    </xf>
    <xf numFmtId="49" fontId="2" fillId="3" borderId="2" xfId="6" applyNumberFormat="1" applyFont="1" applyFill="1" applyBorder="1" applyAlignment="1">
      <alignment horizontal="left" vertical="center" wrapText="1"/>
    </xf>
    <xf numFmtId="49" fontId="18" fillId="3" borderId="6" xfId="6" applyNumberFormat="1" applyFont="1" applyFill="1" applyBorder="1" applyAlignment="1">
      <alignment horizontal="left" vertical="center" wrapText="1"/>
    </xf>
    <xf numFmtId="49" fontId="3" fillId="2" borderId="2" xfId="6" applyNumberFormat="1" applyFont="1" applyFill="1" applyBorder="1" applyAlignment="1">
      <alignment horizontal="left" vertical="center" wrapText="1"/>
    </xf>
    <xf numFmtId="49" fontId="3" fillId="2" borderId="2" xfId="6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168" fontId="2" fillId="3" borderId="5" xfId="0" applyNumberFormat="1" applyFont="1" applyFill="1" applyBorder="1" applyAlignment="1">
      <alignment horizontal="center" vertical="center"/>
    </xf>
    <xf numFmtId="49" fontId="3" fillId="3" borderId="9" xfId="6" applyNumberFormat="1" applyFont="1" applyFill="1" applyBorder="1" applyAlignment="1">
      <alignment horizontal="left" vertical="center" wrapText="1"/>
    </xf>
    <xf numFmtId="2" fontId="3" fillId="3" borderId="2" xfId="6" applyNumberFormat="1" applyFont="1" applyFill="1" applyBorder="1" applyAlignment="1">
      <alignment horizontal="left" vertical="center" wrapText="1"/>
    </xf>
    <xf numFmtId="49" fontId="2" fillId="3" borderId="9" xfId="6" applyNumberFormat="1" applyFont="1" applyFill="1" applyBorder="1" applyAlignment="1">
      <alignment horizontal="left" vertical="center" wrapText="1"/>
    </xf>
    <xf numFmtId="49" fontId="2" fillId="3" borderId="10" xfId="6" applyNumberFormat="1" applyFont="1" applyFill="1" applyBorder="1" applyAlignment="1">
      <alignment horizontal="left" vertical="center" wrapText="1"/>
    </xf>
    <xf numFmtId="49" fontId="2" fillId="3" borderId="11" xfId="6" applyNumberFormat="1" applyFont="1" applyFill="1" applyBorder="1" applyAlignment="1">
      <alignment horizontal="center" vertical="center" wrapText="1"/>
    </xf>
    <xf numFmtId="49" fontId="3" fillId="3" borderId="11" xfId="6" applyNumberFormat="1" applyFont="1" applyFill="1" applyBorder="1" applyAlignment="1">
      <alignment horizontal="center" vertical="center" wrapText="1"/>
    </xf>
    <xf numFmtId="0" fontId="3" fillId="3" borderId="2" xfId="6" applyNumberFormat="1" applyFont="1" applyFill="1" applyBorder="1" applyAlignment="1">
      <alignment horizontal="left" vertical="center" wrapText="1"/>
    </xf>
    <xf numFmtId="0" fontId="18" fillId="3" borderId="2" xfId="6" applyNumberFormat="1" applyFont="1" applyFill="1" applyBorder="1" applyAlignment="1">
      <alignment horizontal="left" vertical="center" wrapText="1"/>
    </xf>
    <xf numFmtId="49" fontId="18" fillId="3" borderId="9" xfId="6" applyNumberFormat="1" applyFont="1" applyFill="1" applyBorder="1" applyAlignment="1">
      <alignment horizontal="left" vertical="center" wrapText="1"/>
    </xf>
    <xf numFmtId="0" fontId="18" fillId="3" borderId="9" xfId="6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shrinkToFit="1"/>
    </xf>
    <xf numFmtId="0" fontId="0" fillId="3" borderId="0" xfId="0" applyFill="1" applyAlignment="1">
      <alignment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top"/>
    </xf>
  </cellXfs>
  <cellStyles count="24">
    <cellStyle name="Обычный" xfId="0" builtinId="0"/>
    <cellStyle name="Обычный 13" xfId="23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4"/>
  <sheetViews>
    <sheetView tabSelected="1" view="pageBreakPreview" topLeftCell="A87" zoomScaleNormal="100" zoomScaleSheetLayoutView="100" workbookViewId="0">
      <selection activeCell="F95" sqref="F95"/>
    </sheetView>
  </sheetViews>
  <sheetFormatPr defaultRowHeight="15" x14ac:dyDescent="0.25"/>
  <cols>
    <col min="1" max="1" width="61.42578125" style="86" customWidth="1"/>
    <col min="2" max="2" width="16.42578125" style="87" customWidth="1"/>
    <col min="3" max="5" width="7.42578125" style="87" customWidth="1"/>
    <col min="6" max="8" width="16.42578125" style="87" customWidth="1"/>
    <col min="9" max="11" width="9.140625" style="77"/>
    <col min="12" max="99" width="9.140625" style="77" customWidth="1"/>
    <col min="100" max="16384" width="9.140625" style="77"/>
  </cols>
  <sheetData>
    <row r="1" spans="1:10" s="12" customFormat="1" ht="32.25" customHeight="1" x14ac:dyDescent="0.25">
      <c r="A1" s="15"/>
      <c r="B1" s="14"/>
      <c r="C1" s="13"/>
      <c r="D1" s="13"/>
      <c r="E1" s="13"/>
      <c r="G1" s="117" t="s">
        <v>180</v>
      </c>
      <c r="H1" s="118"/>
      <c r="I1" s="118"/>
      <c r="J1" s="118"/>
    </row>
    <row r="2" spans="1:10" s="12" customFormat="1" ht="36.75" customHeight="1" x14ac:dyDescent="0.25">
      <c r="A2" s="15"/>
      <c r="B2" s="14"/>
      <c r="C2" s="13"/>
      <c r="D2" s="13"/>
      <c r="E2" s="13"/>
      <c r="G2" s="118"/>
      <c r="H2" s="118"/>
      <c r="I2" s="118"/>
      <c r="J2" s="118"/>
    </row>
    <row r="3" spans="1:10" s="12" customFormat="1" ht="30.75" customHeight="1" x14ac:dyDescent="0.25">
      <c r="A3" s="15"/>
      <c r="B3" s="14"/>
      <c r="C3" s="13"/>
      <c r="D3" s="13"/>
      <c r="E3" s="13"/>
      <c r="G3" s="118"/>
      <c r="H3" s="118"/>
      <c r="I3" s="118"/>
      <c r="J3" s="118"/>
    </row>
    <row r="4" spans="1:10" s="12" customFormat="1" ht="24" hidden="1" customHeight="1" x14ac:dyDescent="0.25">
      <c r="A4" s="15"/>
      <c r="B4" s="14"/>
      <c r="C4" s="13"/>
      <c r="D4" s="13"/>
      <c r="E4" s="13"/>
      <c r="G4" s="24"/>
      <c r="H4" s="1"/>
      <c r="I4" s="2"/>
      <c r="J4" s="2"/>
    </row>
    <row r="5" spans="1:10" s="12" customFormat="1" ht="63" hidden="1" customHeight="1" x14ac:dyDescent="0.25">
      <c r="A5" s="15"/>
      <c r="B5" s="14"/>
      <c r="C5" s="13"/>
      <c r="D5" s="13"/>
      <c r="E5" s="13"/>
      <c r="G5" s="125"/>
      <c r="H5" s="125"/>
      <c r="I5" s="2"/>
      <c r="J5" s="2"/>
    </row>
    <row r="6" spans="1:10" s="12" customFormat="1" ht="28.5" customHeight="1" x14ac:dyDescent="0.25">
      <c r="A6" s="15"/>
      <c r="B6" s="14"/>
      <c r="C6" s="13"/>
      <c r="D6" s="13"/>
      <c r="E6" s="13"/>
      <c r="G6" s="126"/>
      <c r="H6" s="126"/>
      <c r="I6" s="2"/>
      <c r="J6" s="2"/>
    </row>
    <row r="7" spans="1:10" s="12" customFormat="1" ht="26.25" customHeight="1" x14ac:dyDescent="0.25">
      <c r="A7" s="119" t="s">
        <v>106</v>
      </c>
      <c r="B7" s="119"/>
      <c r="C7" s="119"/>
      <c r="D7" s="119"/>
      <c r="E7" s="119"/>
      <c r="F7" s="119"/>
      <c r="G7" s="119"/>
      <c r="H7" s="119"/>
    </row>
    <row r="8" spans="1:10" s="12" customFormat="1" ht="85.5" customHeight="1" x14ac:dyDescent="0.25">
      <c r="A8" s="119" t="s">
        <v>176</v>
      </c>
      <c r="B8" s="119"/>
      <c r="C8" s="119"/>
      <c r="D8" s="119"/>
      <c r="E8" s="119"/>
      <c r="F8" s="119"/>
      <c r="G8" s="119"/>
      <c r="H8" s="119"/>
    </row>
    <row r="9" spans="1:10" s="12" customFormat="1" ht="15.6" customHeight="1" x14ac:dyDescent="0.25">
      <c r="A9" s="90"/>
      <c r="B9" s="90"/>
      <c r="C9" s="90"/>
      <c r="D9" s="90"/>
      <c r="E9" s="90"/>
      <c r="F9" s="11"/>
    </row>
    <row r="10" spans="1:10" s="10" customFormat="1" ht="35.25" customHeight="1" x14ac:dyDescent="0.25">
      <c r="A10" s="121" t="s">
        <v>0</v>
      </c>
      <c r="B10" s="123" t="s">
        <v>1</v>
      </c>
      <c r="C10" s="123" t="s">
        <v>2</v>
      </c>
      <c r="D10" s="121" t="s">
        <v>3</v>
      </c>
      <c r="E10" s="121" t="s">
        <v>4</v>
      </c>
      <c r="F10" s="120" t="s">
        <v>36</v>
      </c>
      <c r="G10" s="120"/>
      <c r="H10" s="120"/>
    </row>
    <row r="11" spans="1:10" s="10" customFormat="1" ht="15.75" customHeight="1" x14ac:dyDescent="0.25">
      <c r="A11" s="122"/>
      <c r="B11" s="124"/>
      <c r="C11" s="124"/>
      <c r="D11" s="122"/>
      <c r="E11" s="122"/>
      <c r="F11" s="9" t="s">
        <v>138</v>
      </c>
      <c r="G11" s="9" t="s">
        <v>143</v>
      </c>
      <c r="H11" s="9" t="s">
        <v>179</v>
      </c>
    </row>
    <row r="12" spans="1:10" s="10" customFormat="1" ht="15.75" x14ac:dyDescent="0.25">
      <c r="A12" s="16" t="s">
        <v>37</v>
      </c>
      <c r="B12" s="16" t="s">
        <v>38</v>
      </c>
      <c r="C12" s="16" t="s">
        <v>39</v>
      </c>
      <c r="D12" s="16" t="s">
        <v>40</v>
      </c>
      <c r="E12" s="17">
        <v>5</v>
      </c>
      <c r="F12" s="18">
        <v>6</v>
      </c>
      <c r="G12" s="17">
        <v>7</v>
      </c>
      <c r="H12" s="18">
        <v>8</v>
      </c>
    </row>
    <row r="13" spans="1:10" s="69" customFormat="1" ht="15.75" x14ac:dyDescent="0.25">
      <c r="A13" s="67" t="s">
        <v>5</v>
      </c>
      <c r="B13" s="31"/>
      <c r="C13" s="30"/>
      <c r="D13" s="31"/>
      <c r="E13" s="31"/>
      <c r="F13" s="68">
        <f>F14+F137</f>
        <v>12889.9184</v>
      </c>
      <c r="G13" s="68">
        <f>G14+G137</f>
        <v>11145.494930000001</v>
      </c>
      <c r="H13" s="68">
        <f>H14+H137</f>
        <v>10722.589610000001</v>
      </c>
    </row>
    <row r="14" spans="1:10" s="69" customFormat="1" ht="15.75" x14ac:dyDescent="0.25">
      <c r="A14" s="66" t="s">
        <v>45</v>
      </c>
      <c r="B14" s="31"/>
      <c r="C14" s="30"/>
      <c r="D14" s="31"/>
      <c r="E14" s="31"/>
      <c r="F14" s="68">
        <f>F15+F34+F51+F74+F85+F102+F113+F120+F127</f>
        <v>7847.5521000000008</v>
      </c>
      <c r="G14" s="68">
        <f>G15+G34+G51+G74+G85+G102+G113+G120+G127</f>
        <v>3632.8814499999999</v>
      </c>
      <c r="H14" s="68">
        <f>H15+H34+H51+H74+H85+H102+H113+H120+H127</f>
        <v>1982.6</v>
      </c>
    </row>
    <row r="15" spans="1:10" s="69" customFormat="1" ht="69.75" customHeight="1" x14ac:dyDescent="0.25">
      <c r="A15" s="5" t="s">
        <v>141</v>
      </c>
      <c r="B15" s="8" t="s">
        <v>47</v>
      </c>
      <c r="C15" s="30"/>
      <c r="D15" s="31"/>
      <c r="E15" s="31"/>
      <c r="F15" s="29">
        <f>F16</f>
        <v>20</v>
      </c>
      <c r="G15" s="29">
        <f t="shared" ref="G15:H15" si="0">G16</f>
        <v>50</v>
      </c>
      <c r="H15" s="29">
        <f t="shared" si="0"/>
        <v>0</v>
      </c>
    </row>
    <row r="16" spans="1:10" s="69" customFormat="1" ht="27" customHeight="1" x14ac:dyDescent="0.25">
      <c r="A16" s="98" t="s">
        <v>181</v>
      </c>
      <c r="B16" s="74" t="s">
        <v>182</v>
      </c>
      <c r="C16" s="30"/>
      <c r="D16" s="31"/>
      <c r="E16" s="31"/>
      <c r="F16" s="29">
        <f>F17+F22</f>
        <v>20</v>
      </c>
      <c r="G16" s="29">
        <f t="shared" ref="G16:H16" si="1">G17+G22</f>
        <v>50</v>
      </c>
      <c r="H16" s="29">
        <f t="shared" si="1"/>
        <v>0</v>
      </c>
    </row>
    <row r="17" spans="1:8" s="69" customFormat="1" ht="31.5" x14ac:dyDescent="0.25">
      <c r="A17" s="99" t="s">
        <v>183</v>
      </c>
      <c r="B17" s="100" t="s">
        <v>184</v>
      </c>
      <c r="C17" s="18"/>
      <c r="D17" s="16"/>
      <c r="E17" s="16"/>
      <c r="F17" s="35">
        <f>F19</f>
        <v>10</v>
      </c>
      <c r="G17" s="35">
        <f>G19</f>
        <v>20</v>
      </c>
      <c r="H17" s="35">
        <f>H19</f>
        <v>0</v>
      </c>
    </row>
    <row r="18" spans="1:8" s="69" customFormat="1" ht="31.5" x14ac:dyDescent="0.25">
      <c r="A18" s="98" t="s">
        <v>185</v>
      </c>
      <c r="B18" s="74" t="s">
        <v>186</v>
      </c>
      <c r="C18" s="18"/>
      <c r="D18" s="16"/>
      <c r="E18" s="16"/>
      <c r="F18" s="35">
        <f>F19</f>
        <v>10</v>
      </c>
      <c r="G18" s="35">
        <f t="shared" ref="G18:H18" si="2">G19</f>
        <v>20</v>
      </c>
      <c r="H18" s="35">
        <f t="shared" si="2"/>
        <v>0</v>
      </c>
    </row>
    <row r="19" spans="1:8" s="69" customFormat="1" ht="31.5" x14ac:dyDescent="0.25">
      <c r="A19" s="6" t="s">
        <v>42</v>
      </c>
      <c r="B19" s="74" t="s">
        <v>186</v>
      </c>
      <c r="C19" s="18">
        <v>200</v>
      </c>
      <c r="D19" s="16"/>
      <c r="E19" s="16"/>
      <c r="F19" s="35">
        <f>F20</f>
        <v>10</v>
      </c>
      <c r="G19" s="35">
        <f t="shared" ref="G19:H20" si="3">G20</f>
        <v>20</v>
      </c>
      <c r="H19" s="35">
        <f t="shared" si="3"/>
        <v>0</v>
      </c>
    </row>
    <row r="20" spans="1:8" s="69" customFormat="1" ht="31.5" x14ac:dyDescent="0.25">
      <c r="A20" s="3" t="s">
        <v>43</v>
      </c>
      <c r="B20" s="74" t="s">
        <v>186</v>
      </c>
      <c r="C20" s="18">
        <v>240</v>
      </c>
      <c r="D20" s="16"/>
      <c r="E20" s="16"/>
      <c r="F20" s="35">
        <f>F21</f>
        <v>10</v>
      </c>
      <c r="G20" s="35">
        <f t="shared" si="3"/>
        <v>20</v>
      </c>
      <c r="H20" s="35">
        <f t="shared" si="3"/>
        <v>0</v>
      </c>
    </row>
    <row r="21" spans="1:8" s="69" customFormat="1" ht="15.75" x14ac:dyDescent="0.25">
      <c r="A21" s="3" t="s">
        <v>108</v>
      </c>
      <c r="B21" s="74" t="s">
        <v>186</v>
      </c>
      <c r="C21" s="18">
        <v>240</v>
      </c>
      <c r="D21" s="16" t="s">
        <v>28</v>
      </c>
      <c r="E21" s="16" t="s">
        <v>12</v>
      </c>
      <c r="F21" s="35">
        <v>10</v>
      </c>
      <c r="G21" s="35">
        <v>20</v>
      </c>
      <c r="H21" s="35">
        <v>0</v>
      </c>
    </row>
    <row r="22" spans="1:8" s="69" customFormat="1" ht="31.5" x14ac:dyDescent="0.25">
      <c r="A22" s="99" t="s">
        <v>187</v>
      </c>
      <c r="B22" s="100" t="s">
        <v>188</v>
      </c>
      <c r="C22" s="18"/>
      <c r="D22" s="16"/>
      <c r="E22" s="16"/>
      <c r="F22" s="35">
        <f t="shared" ref="F22:H23" si="4">F23</f>
        <v>10</v>
      </c>
      <c r="G22" s="35">
        <f t="shared" si="4"/>
        <v>30</v>
      </c>
      <c r="H22" s="35">
        <f t="shared" si="4"/>
        <v>0</v>
      </c>
    </row>
    <row r="23" spans="1:8" s="69" customFormat="1" ht="15.75" x14ac:dyDescent="0.25">
      <c r="A23" s="96" t="s">
        <v>189</v>
      </c>
      <c r="B23" s="97" t="s">
        <v>190</v>
      </c>
      <c r="C23" s="18"/>
      <c r="D23" s="16"/>
      <c r="E23" s="16"/>
      <c r="F23" s="35">
        <f t="shared" si="4"/>
        <v>10</v>
      </c>
      <c r="G23" s="35">
        <f t="shared" si="4"/>
        <v>30</v>
      </c>
      <c r="H23" s="35">
        <f t="shared" si="4"/>
        <v>0</v>
      </c>
    </row>
    <row r="24" spans="1:8" s="69" customFormat="1" ht="31.5" x14ac:dyDescent="0.25">
      <c r="A24" s="6" t="s">
        <v>42</v>
      </c>
      <c r="B24" s="7" t="s">
        <v>190</v>
      </c>
      <c r="C24" s="18">
        <v>200</v>
      </c>
      <c r="D24" s="16"/>
      <c r="E24" s="16"/>
      <c r="F24" s="35">
        <f>F25</f>
        <v>10</v>
      </c>
      <c r="G24" s="35">
        <f t="shared" ref="G24:H25" si="5">G25</f>
        <v>30</v>
      </c>
      <c r="H24" s="35">
        <f t="shared" si="5"/>
        <v>0</v>
      </c>
    </row>
    <row r="25" spans="1:8" s="69" customFormat="1" ht="31.5" x14ac:dyDescent="0.25">
      <c r="A25" s="3" t="s">
        <v>43</v>
      </c>
      <c r="B25" s="7" t="s">
        <v>190</v>
      </c>
      <c r="C25" s="18">
        <v>240</v>
      </c>
      <c r="D25" s="16"/>
      <c r="E25" s="16"/>
      <c r="F25" s="35">
        <f>F26</f>
        <v>10</v>
      </c>
      <c r="G25" s="35">
        <f t="shared" si="5"/>
        <v>30</v>
      </c>
      <c r="H25" s="35">
        <f t="shared" si="5"/>
        <v>0</v>
      </c>
    </row>
    <row r="26" spans="1:8" s="69" customFormat="1" ht="15.75" x14ac:dyDescent="0.25">
      <c r="A26" s="3" t="s">
        <v>127</v>
      </c>
      <c r="B26" s="7" t="s">
        <v>190</v>
      </c>
      <c r="C26" s="18">
        <v>240</v>
      </c>
      <c r="D26" s="16" t="s">
        <v>25</v>
      </c>
      <c r="E26" s="16" t="s">
        <v>25</v>
      </c>
      <c r="F26" s="35">
        <v>10</v>
      </c>
      <c r="G26" s="35">
        <v>30</v>
      </c>
      <c r="H26" s="35">
        <v>0</v>
      </c>
    </row>
    <row r="27" spans="1:8" s="69" customFormat="1" ht="47.25" hidden="1" x14ac:dyDescent="0.25">
      <c r="A27" s="70" t="s">
        <v>111</v>
      </c>
      <c r="B27" s="71" t="s">
        <v>118</v>
      </c>
      <c r="C27" s="30"/>
      <c r="D27" s="31"/>
      <c r="E27" s="31"/>
      <c r="F27" s="29">
        <f t="shared" ref="F27:F32" si="6">F28</f>
        <v>0</v>
      </c>
      <c r="G27" s="29">
        <f t="shared" ref="G27:H32" si="7">G28</f>
        <v>0</v>
      </c>
      <c r="H27" s="29">
        <f t="shared" si="7"/>
        <v>0</v>
      </c>
    </row>
    <row r="28" spans="1:8" s="69" customFormat="1" ht="15.75" hidden="1" x14ac:dyDescent="0.25">
      <c r="A28" s="72" t="s">
        <v>112</v>
      </c>
      <c r="B28" s="73" t="s">
        <v>119</v>
      </c>
      <c r="C28" s="18"/>
      <c r="D28" s="16"/>
      <c r="E28" s="16"/>
      <c r="F28" s="35">
        <f t="shared" si="6"/>
        <v>0</v>
      </c>
      <c r="G28" s="35">
        <f t="shared" si="7"/>
        <v>0</v>
      </c>
      <c r="H28" s="35">
        <f t="shared" si="7"/>
        <v>0</v>
      </c>
    </row>
    <row r="29" spans="1:8" s="69" customFormat="1" ht="31.5" hidden="1" x14ac:dyDescent="0.25">
      <c r="A29" s="72" t="s">
        <v>113</v>
      </c>
      <c r="B29" s="74" t="s">
        <v>120</v>
      </c>
      <c r="C29" s="18"/>
      <c r="D29" s="16"/>
      <c r="E29" s="16"/>
      <c r="F29" s="35">
        <f t="shared" si="6"/>
        <v>0</v>
      </c>
      <c r="G29" s="35">
        <f t="shared" si="7"/>
        <v>0</v>
      </c>
      <c r="H29" s="35">
        <f t="shared" si="7"/>
        <v>0</v>
      </c>
    </row>
    <row r="30" spans="1:8" s="69" customFormat="1" ht="47.25" hidden="1" x14ac:dyDescent="0.25">
      <c r="A30" s="75" t="s">
        <v>114</v>
      </c>
      <c r="B30" s="73" t="s">
        <v>121</v>
      </c>
      <c r="C30" s="18"/>
      <c r="D30" s="16"/>
      <c r="E30" s="16"/>
      <c r="F30" s="35">
        <f t="shared" si="6"/>
        <v>0</v>
      </c>
      <c r="G30" s="35">
        <f t="shared" si="7"/>
        <v>0</v>
      </c>
      <c r="H30" s="35">
        <f t="shared" si="7"/>
        <v>0</v>
      </c>
    </row>
    <row r="31" spans="1:8" s="69" customFormat="1" ht="15.75" hidden="1" x14ac:dyDescent="0.25">
      <c r="A31" s="75" t="s">
        <v>15</v>
      </c>
      <c r="B31" s="73" t="s">
        <v>121</v>
      </c>
      <c r="C31" s="18">
        <v>300</v>
      </c>
      <c r="D31" s="16"/>
      <c r="E31" s="16"/>
      <c r="F31" s="35">
        <f t="shared" si="6"/>
        <v>0</v>
      </c>
      <c r="G31" s="35">
        <f t="shared" si="7"/>
        <v>0</v>
      </c>
      <c r="H31" s="35">
        <f t="shared" si="7"/>
        <v>0</v>
      </c>
    </row>
    <row r="32" spans="1:8" s="69" customFormat="1" ht="34.5" hidden="1" customHeight="1" x14ac:dyDescent="0.25">
      <c r="A32" s="76" t="s">
        <v>115</v>
      </c>
      <c r="B32" s="73" t="s">
        <v>121</v>
      </c>
      <c r="C32" s="18">
        <v>320</v>
      </c>
      <c r="D32" s="16"/>
      <c r="E32" s="16"/>
      <c r="F32" s="35">
        <f t="shared" si="6"/>
        <v>0</v>
      </c>
      <c r="G32" s="35">
        <f t="shared" si="7"/>
        <v>0</v>
      </c>
      <c r="H32" s="35">
        <f t="shared" si="7"/>
        <v>0</v>
      </c>
    </row>
    <row r="33" spans="1:8" s="69" customFormat="1" ht="15.75" hidden="1" x14ac:dyDescent="0.25">
      <c r="A33" s="75" t="s">
        <v>116</v>
      </c>
      <c r="B33" s="73" t="s">
        <v>121</v>
      </c>
      <c r="C33" s="18">
        <v>320</v>
      </c>
      <c r="D33" s="16" t="s">
        <v>117</v>
      </c>
      <c r="E33" s="16" t="s">
        <v>17</v>
      </c>
      <c r="F33" s="39">
        <v>0</v>
      </c>
      <c r="G33" s="39">
        <v>0</v>
      </c>
      <c r="H33" s="39">
        <v>0</v>
      </c>
    </row>
    <row r="34" spans="1:8" s="69" customFormat="1" ht="52.5" customHeight="1" x14ac:dyDescent="0.25">
      <c r="A34" s="59" t="s">
        <v>177</v>
      </c>
      <c r="B34" s="54" t="s">
        <v>41</v>
      </c>
      <c r="C34" s="36"/>
      <c r="D34" s="54"/>
      <c r="E34" s="54"/>
      <c r="F34" s="29">
        <f>F35</f>
        <v>92.864999999999995</v>
      </c>
      <c r="G34" s="29">
        <f t="shared" ref="G34:H34" si="8">G35</f>
        <v>292.315</v>
      </c>
      <c r="H34" s="29">
        <f t="shared" si="8"/>
        <v>0</v>
      </c>
    </row>
    <row r="35" spans="1:8" s="69" customFormat="1" ht="52.5" customHeight="1" x14ac:dyDescent="0.25">
      <c r="A35" s="98" t="s">
        <v>181</v>
      </c>
      <c r="B35" s="74" t="s">
        <v>191</v>
      </c>
      <c r="C35" s="36"/>
      <c r="D35" s="54"/>
      <c r="E35" s="54"/>
      <c r="F35" s="29">
        <f>F36+F41+F46</f>
        <v>92.864999999999995</v>
      </c>
      <c r="G35" s="29">
        <f>G36+G41+G46</f>
        <v>292.315</v>
      </c>
      <c r="H35" s="29">
        <f>H36+H41+H46</f>
        <v>0</v>
      </c>
    </row>
    <row r="36" spans="1:8" s="69" customFormat="1" ht="57.75" customHeight="1" x14ac:dyDescent="0.25">
      <c r="A36" s="99" t="s">
        <v>192</v>
      </c>
      <c r="B36" s="100" t="s">
        <v>193</v>
      </c>
      <c r="C36" s="36"/>
      <c r="D36" s="54"/>
      <c r="E36" s="54"/>
      <c r="F36" s="29">
        <f>F37</f>
        <v>66.349999999999994</v>
      </c>
      <c r="G36" s="29">
        <f t="shared" ref="G36:H37" si="9">G37</f>
        <v>154</v>
      </c>
      <c r="H36" s="29">
        <f t="shared" si="9"/>
        <v>0</v>
      </c>
    </row>
    <row r="37" spans="1:8" s="69" customFormat="1" ht="33.75" customHeight="1" x14ac:dyDescent="0.25">
      <c r="A37" s="101" t="s">
        <v>194</v>
      </c>
      <c r="B37" s="71" t="s">
        <v>195</v>
      </c>
      <c r="C37" s="36"/>
      <c r="D37" s="54"/>
      <c r="E37" s="54"/>
      <c r="F37" s="29">
        <f>F38</f>
        <v>66.349999999999994</v>
      </c>
      <c r="G37" s="29">
        <f t="shared" si="9"/>
        <v>154</v>
      </c>
      <c r="H37" s="29">
        <f t="shared" si="9"/>
        <v>0</v>
      </c>
    </row>
    <row r="38" spans="1:8" ht="31.5" x14ac:dyDescent="0.25">
      <c r="A38" s="6" t="s">
        <v>42</v>
      </c>
      <c r="B38" s="74" t="s">
        <v>195</v>
      </c>
      <c r="C38" s="27">
        <v>200</v>
      </c>
      <c r="D38" s="28"/>
      <c r="E38" s="28"/>
      <c r="F38" s="35">
        <f>F39</f>
        <v>66.349999999999994</v>
      </c>
      <c r="G38" s="35">
        <f t="shared" ref="G38:H39" si="10">G39</f>
        <v>154</v>
      </c>
      <c r="H38" s="35">
        <f t="shared" si="10"/>
        <v>0</v>
      </c>
    </row>
    <row r="39" spans="1:8" ht="31.5" x14ac:dyDescent="0.25">
      <c r="A39" s="45" t="s">
        <v>43</v>
      </c>
      <c r="B39" s="74" t="s">
        <v>195</v>
      </c>
      <c r="C39" s="27">
        <v>240</v>
      </c>
      <c r="D39" s="28"/>
      <c r="E39" s="28"/>
      <c r="F39" s="35">
        <f>F40</f>
        <v>66.349999999999994</v>
      </c>
      <c r="G39" s="35">
        <f t="shared" si="10"/>
        <v>154</v>
      </c>
      <c r="H39" s="35">
        <f t="shared" si="10"/>
        <v>0</v>
      </c>
    </row>
    <row r="40" spans="1:8" ht="47.25" x14ac:dyDescent="0.25">
      <c r="A40" s="6" t="s">
        <v>44</v>
      </c>
      <c r="B40" s="74" t="s">
        <v>195</v>
      </c>
      <c r="C40" s="27">
        <v>240</v>
      </c>
      <c r="D40" s="28" t="s">
        <v>17</v>
      </c>
      <c r="E40" s="28" t="s">
        <v>117</v>
      </c>
      <c r="F40" s="35">
        <v>66.349999999999994</v>
      </c>
      <c r="G40" s="35">
        <v>154</v>
      </c>
      <c r="H40" s="35">
        <v>0</v>
      </c>
    </row>
    <row r="41" spans="1:8" ht="55.5" customHeight="1" x14ac:dyDescent="0.25">
      <c r="A41" s="113" t="s">
        <v>196</v>
      </c>
      <c r="B41" s="74" t="s">
        <v>197</v>
      </c>
      <c r="C41" s="27"/>
      <c r="D41" s="28"/>
      <c r="E41" s="28"/>
      <c r="F41" s="29">
        <f>F42</f>
        <v>9.0150000000000006</v>
      </c>
      <c r="G41" s="29">
        <f t="shared" ref="G41:H41" si="11">G42</f>
        <v>9.0150000000000006</v>
      </c>
      <c r="H41" s="29">
        <f t="shared" si="11"/>
        <v>0</v>
      </c>
    </row>
    <row r="42" spans="1:8" ht="78.75" x14ac:dyDescent="0.25">
      <c r="A42" s="101" t="s">
        <v>198</v>
      </c>
      <c r="B42" s="71" t="s">
        <v>199</v>
      </c>
      <c r="C42" s="27"/>
      <c r="D42" s="28"/>
      <c r="E42" s="28"/>
      <c r="F42" s="35">
        <f>F43</f>
        <v>9.0150000000000006</v>
      </c>
      <c r="G42" s="35">
        <f t="shared" ref="G42:H44" si="12">G43</f>
        <v>9.0150000000000006</v>
      </c>
      <c r="H42" s="35">
        <f t="shared" si="12"/>
        <v>0</v>
      </c>
    </row>
    <row r="43" spans="1:8" ht="31.5" x14ac:dyDescent="0.25">
      <c r="A43" s="6" t="s">
        <v>42</v>
      </c>
      <c r="B43" s="74" t="s">
        <v>199</v>
      </c>
      <c r="C43" s="27">
        <v>200</v>
      </c>
      <c r="D43" s="28"/>
      <c r="E43" s="28"/>
      <c r="F43" s="35">
        <f>F44</f>
        <v>9.0150000000000006</v>
      </c>
      <c r="G43" s="35">
        <f t="shared" si="12"/>
        <v>9.0150000000000006</v>
      </c>
      <c r="H43" s="35">
        <f t="shared" si="12"/>
        <v>0</v>
      </c>
    </row>
    <row r="44" spans="1:8" ht="31.5" x14ac:dyDescent="0.25">
      <c r="A44" s="45" t="s">
        <v>43</v>
      </c>
      <c r="B44" s="74" t="s">
        <v>199</v>
      </c>
      <c r="C44" s="27">
        <v>240</v>
      </c>
      <c r="D44" s="28"/>
      <c r="E44" s="28"/>
      <c r="F44" s="35">
        <f>F45</f>
        <v>9.0150000000000006</v>
      </c>
      <c r="G44" s="35">
        <f t="shared" si="12"/>
        <v>9.0150000000000006</v>
      </c>
      <c r="H44" s="35">
        <f t="shared" si="12"/>
        <v>0</v>
      </c>
    </row>
    <row r="45" spans="1:8" ht="47.25" x14ac:dyDescent="0.25">
      <c r="A45" s="6" t="s">
        <v>44</v>
      </c>
      <c r="B45" s="74" t="s">
        <v>199</v>
      </c>
      <c r="C45" s="27">
        <v>240</v>
      </c>
      <c r="D45" s="28" t="s">
        <v>17</v>
      </c>
      <c r="E45" s="28" t="s">
        <v>117</v>
      </c>
      <c r="F45" s="35">
        <v>9.0150000000000006</v>
      </c>
      <c r="G45" s="35">
        <v>9.0150000000000006</v>
      </c>
      <c r="H45" s="35">
        <v>0</v>
      </c>
    </row>
    <row r="46" spans="1:8" ht="31.5" x14ac:dyDescent="0.25">
      <c r="A46" s="114" t="s">
        <v>200</v>
      </c>
      <c r="B46" s="100" t="s">
        <v>201</v>
      </c>
      <c r="C46" s="36"/>
      <c r="D46" s="54"/>
      <c r="E46" s="54"/>
      <c r="F46" s="29">
        <f>F47</f>
        <v>17.5</v>
      </c>
      <c r="G46" s="29">
        <f t="shared" ref="G46:H49" si="13">G47</f>
        <v>129.30000000000001</v>
      </c>
      <c r="H46" s="29">
        <f t="shared" si="13"/>
        <v>0</v>
      </c>
    </row>
    <row r="47" spans="1:8" ht="31.5" x14ac:dyDescent="0.25">
      <c r="A47" s="101" t="s">
        <v>202</v>
      </c>
      <c r="B47" s="71" t="s">
        <v>203</v>
      </c>
      <c r="C47" s="27"/>
      <c r="D47" s="28"/>
      <c r="E47" s="28"/>
      <c r="F47" s="35">
        <f>F48</f>
        <v>17.5</v>
      </c>
      <c r="G47" s="35">
        <f t="shared" si="13"/>
        <v>129.30000000000001</v>
      </c>
      <c r="H47" s="35">
        <f t="shared" si="13"/>
        <v>0</v>
      </c>
    </row>
    <row r="48" spans="1:8" ht="31.5" x14ac:dyDescent="0.25">
      <c r="A48" s="6" t="s">
        <v>42</v>
      </c>
      <c r="B48" s="74" t="s">
        <v>203</v>
      </c>
      <c r="C48" s="27">
        <v>200</v>
      </c>
      <c r="D48" s="28"/>
      <c r="E48" s="28"/>
      <c r="F48" s="35">
        <f>F49</f>
        <v>17.5</v>
      </c>
      <c r="G48" s="35">
        <f t="shared" si="13"/>
        <v>129.30000000000001</v>
      </c>
      <c r="H48" s="35">
        <f t="shared" si="13"/>
        <v>0</v>
      </c>
    </row>
    <row r="49" spans="1:8" ht="31.5" x14ac:dyDescent="0.25">
      <c r="A49" s="45" t="s">
        <v>43</v>
      </c>
      <c r="B49" s="74" t="s">
        <v>203</v>
      </c>
      <c r="C49" s="27">
        <v>240</v>
      </c>
      <c r="D49" s="28"/>
      <c r="E49" s="28"/>
      <c r="F49" s="35">
        <f>F50</f>
        <v>17.5</v>
      </c>
      <c r="G49" s="35">
        <f t="shared" si="13"/>
        <v>129.30000000000001</v>
      </c>
      <c r="H49" s="35">
        <f t="shared" si="13"/>
        <v>0</v>
      </c>
    </row>
    <row r="50" spans="1:8" ht="47.25" x14ac:dyDescent="0.25">
      <c r="A50" s="6" t="s">
        <v>44</v>
      </c>
      <c r="B50" s="74" t="s">
        <v>203</v>
      </c>
      <c r="C50" s="27">
        <v>240</v>
      </c>
      <c r="D50" s="28" t="s">
        <v>17</v>
      </c>
      <c r="E50" s="28" t="s">
        <v>117</v>
      </c>
      <c r="F50" s="35">
        <v>17.5</v>
      </c>
      <c r="G50" s="35">
        <v>129.30000000000001</v>
      </c>
      <c r="H50" s="35">
        <v>0</v>
      </c>
    </row>
    <row r="51" spans="1:8" ht="56.25" customHeight="1" x14ac:dyDescent="0.25">
      <c r="A51" s="5" t="s">
        <v>151</v>
      </c>
      <c r="B51" s="54" t="s">
        <v>53</v>
      </c>
      <c r="C51" s="27"/>
      <c r="D51" s="28"/>
      <c r="E51" s="28"/>
      <c r="F51" s="29">
        <f>F52</f>
        <v>1840.8</v>
      </c>
      <c r="G51" s="29">
        <f t="shared" ref="G51:H52" si="14">G52</f>
        <v>1911.6</v>
      </c>
      <c r="H51" s="29">
        <f t="shared" si="14"/>
        <v>1982.6</v>
      </c>
    </row>
    <row r="52" spans="1:8" ht="15.75" x14ac:dyDescent="0.25">
      <c r="A52" s="98" t="s">
        <v>181</v>
      </c>
      <c r="B52" s="74" t="s">
        <v>204</v>
      </c>
      <c r="C52" s="36"/>
      <c r="D52" s="54"/>
      <c r="E52" s="54"/>
      <c r="F52" s="29">
        <f>F53</f>
        <v>1840.8</v>
      </c>
      <c r="G52" s="29">
        <f t="shared" si="14"/>
        <v>1911.6</v>
      </c>
      <c r="H52" s="29">
        <f t="shared" si="14"/>
        <v>1982.6</v>
      </c>
    </row>
    <row r="53" spans="1:8" ht="94.5" x14ac:dyDescent="0.25">
      <c r="A53" s="114" t="s">
        <v>205</v>
      </c>
      <c r="B53" s="100" t="s">
        <v>206</v>
      </c>
      <c r="C53" s="27"/>
      <c r="D53" s="28"/>
      <c r="E53" s="28"/>
      <c r="F53" s="35">
        <f>F54+F58+F66</f>
        <v>1840.8</v>
      </c>
      <c r="G53" s="35">
        <f t="shared" ref="G53:H53" si="15">G54+G58+G66</f>
        <v>1911.6</v>
      </c>
      <c r="H53" s="35">
        <f t="shared" si="15"/>
        <v>1982.6</v>
      </c>
    </row>
    <row r="54" spans="1:8" ht="15.75" x14ac:dyDescent="0.25">
      <c r="A54" s="101" t="s">
        <v>51</v>
      </c>
      <c r="B54" s="71" t="s">
        <v>207</v>
      </c>
      <c r="C54" s="27"/>
      <c r="D54" s="28"/>
      <c r="E54" s="28"/>
      <c r="F54" s="35">
        <f>F55</f>
        <v>1500</v>
      </c>
      <c r="G54" s="35">
        <f t="shared" ref="G54:H54" si="16">G55</f>
        <v>820</v>
      </c>
      <c r="H54" s="35">
        <f t="shared" si="16"/>
        <v>850</v>
      </c>
    </row>
    <row r="55" spans="1:8" ht="31.5" x14ac:dyDescent="0.25">
      <c r="A55" s="6" t="s">
        <v>42</v>
      </c>
      <c r="B55" s="74" t="s">
        <v>207</v>
      </c>
      <c r="C55" s="27">
        <v>200</v>
      </c>
      <c r="D55" s="28"/>
      <c r="E55" s="28"/>
      <c r="F55" s="35">
        <f>F56</f>
        <v>1500</v>
      </c>
      <c r="G55" s="35">
        <f t="shared" ref="G55:H56" si="17">G56</f>
        <v>820</v>
      </c>
      <c r="H55" s="35">
        <f t="shared" si="17"/>
        <v>850</v>
      </c>
    </row>
    <row r="56" spans="1:8" ht="31.5" x14ac:dyDescent="0.25">
      <c r="A56" s="3" t="s">
        <v>43</v>
      </c>
      <c r="B56" s="74" t="s">
        <v>207</v>
      </c>
      <c r="C56" s="27">
        <v>240</v>
      </c>
      <c r="D56" s="28"/>
      <c r="E56" s="28"/>
      <c r="F56" s="35">
        <f>F57</f>
        <v>1500</v>
      </c>
      <c r="G56" s="35">
        <f t="shared" si="17"/>
        <v>820</v>
      </c>
      <c r="H56" s="35">
        <f t="shared" si="17"/>
        <v>850</v>
      </c>
    </row>
    <row r="57" spans="1:8" ht="27" customHeight="1" x14ac:dyDescent="0.25">
      <c r="A57" s="61" t="s">
        <v>31</v>
      </c>
      <c r="B57" s="74" t="s">
        <v>207</v>
      </c>
      <c r="C57" s="27">
        <v>240</v>
      </c>
      <c r="D57" s="28" t="s">
        <v>11</v>
      </c>
      <c r="E57" s="28" t="s">
        <v>20</v>
      </c>
      <c r="F57" s="35">
        <f>800+700</f>
        <v>1500</v>
      </c>
      <c r="G57" s="35">
        <v>820</v>
      </c>
      <c r="H57" s="35">
        <v>850</v>
      </c>
    </row>
    <row r="58" spans="1:8" ht="47.25" x14ac:dyDescent="0.25">
      <c r="A58" s="101" t="s">
        <v>208</v>
      </c>
      <c r="B58" s="71" t="s">
        <v>209</v>
      </c>
      <c r="C58" s="27"/>
      <c r="D58" s="28"/>
      <c r="E58" s="28"/>
      <c r="F58" s="35">
        <f>F59</f>
        <v>300</v>
      </c>
      <c r="G58" s="35">
        <f t="shared" ref="G58:H60" si="18">G59</f>
        <v>1000</v>
      </c>
      <c r="H58" s="35">
        <f t="shared" si="18"/>
        <v>1100</v>
      </c>
    </row>
    <row r="59" spans="1:8" ht="31.5" x14ac:dyDescent="0.25">
      <c r="A59" s="6" t="s">
        <v>42</v>
      </c>
      <c r="B59" s="74" t="s">
        <v>209</v>
      </c>
      <c r="C59" s="27">
        <v>200</v>
      </c>
      <c r="D59" s="28"/>
      <c r="E59" s="28"/>
      <c r="F59" s="35">
        <f>F60</f>
        <v>300</v>
      </c>
      <c r="G59" s="35">
        <f t="shared" si="18"/>
        <v>1000</v>
      </c>
      <c r="H59" s="35">
        <f t="shared" si="18"/>
        <v>1100</v>
      </c>
    </row>
    <row r="60" spans="1:8" ht="31.5" x14ac:dyDescent="0.25">
      <c r="A60" s="3" t="s">
        <v>43</v>
      </c>
      <c r="B60" s="74" t="s">
        <v>209</v>
      </c>
      <c r="C60" s="27">
        <v>240</v>
      </c>
      <c r="D60" s="28"/>
      <c r="E60" s="28"/>
      <c r="F60" s="35">
        <f>F61</f>
        <v>300</v>
      </c>
      <c r="G60" s="35">
        <f t="shared" si="18"/>
        <v>1000</v>
      </c>
      <c r="H60" s="35">
        <f t="shared" si="18"/>
        <v>1100</v>
      </c>
    </row>
    <row r="61" spans="1:8" ht="15.75" x14ac:dyDescent="0.25">
      <c r="A61" s="61" t="s">
        <v>31</v>
      </c>
      <c r="B61" s="74" t="s">
        <v>209</v>
      </c>
      <c r="C61" s="27">
        <v>240</v>
      </c>
      <c r="D61" s="28" t="s">
        <v>11</v>
      </c>
      <c r="E61" s="28" t="s">
        <v>20</v>
      </c>
      <c r="F61" s="35">
        <f>1000-700</f>
        <v>300</v>
      </c>
      <c r="G61" s="35">
        <v>1000</v>
      </c>
      <c r="H61" s="35">
        <v>1100</v>
      </c>
    </row>
    <row r="62" spans="1:8" ht="47.25" hidden="1" x14ac:dyDescent="0.25">
      <c r="A62" s="60" t="s">
        <v>52</v>
      </c>
      <c r="B62" s="28" t="s">
        <v>131</v>
      </c>
      <c r="C62" s="27"/>
      <c r="D62" s="28"/>
      <c r="E62" s="28"/>
      <c r="F62" s="35">
        <f>F63</f>
        <v>0</v>
      </c>
      <c r="G62" s="35">
        <f t="shared" ref="G62:H64" si="19">G63</f>
        <v>0</v>
      </c>
      <c r="H62" s="35">
        <f t="shared" si="19"/>
        <v>0</v>
      </c>
    </row>
    <row r="63" spans="1:8" ht="31.5" hidden="1" x14ac:dyDescent="0.25">
      <c r="A63" s="6" t="s">
        <v>42</v>
      </c>
      <c r="B63" s="28" t="s">
        <v>131</v>
      </c>
      <c r="C63" s="27">
        <v>200</v>
      </c>
      <c r="D63" s="28"/>
      <c r="E63" s="28"/>
      <c r="F63" s="35">
        <f>F64</f>
        <v>0</v>
      </c>
      <c r="G63" s="35">
        <f t="shared" si="19"/>
        <v>0</v>
      </c>
      <c r="H63" s="35">
        <f t="shared" si="19"/>
        <v>0</v>
      </c>
    </row>
    <row r="64" spans="1:8" ht="31.5" hidden="1" x14ac:dyDescent="0.25">
      <c r="A64" s="3" t="s">
        <v>43</v>
      </c>
      <c r="B64" s="28" t="s">
        <v>131</v>
      </c>
      <c r="C64" s="27">
        <v>240</v>
      </c>
      <c r="D64" s="28"/>
      <c r="E64" s="28"/>
      <c r="F64" s="35">
        <f>F65</f>
        <v>0</v>
      </c>
      <c r="G64" s="35">
        <f t="shared" si="19"/>
        <v>0</v>
      </c>
      <c r="H64" s="35">
        <f t="shared" si="19"/>
        <v>0</v>
      </c>
    </row>
    <row r="65" spans="1:8" ht="31.5" hidden="1" customHeight="1" x14ac:dyDescent="0.25">
      <c r="A65" s="61" t="s">
        <v>31</v>
      </c>
      <c r="B65" s="28" t="s">
        <v>131</v>
      </c>
      <c r="C65" s="27">
        <v>240</v>
      </c>
      <c r="D65" s="28" t="s">
        <v>11</v>
      </c>
      <c r="E65" s="28" t="s">
        <v>20</v>
      </c>
      <c r="F65" s="35">
        <v>0</v>
      </c>
      <c r="G65" s="35">
        <v>0</v>
      </c>
      <c r="H65" s="35">
        <v>0</v>
      </c>
    </row>
    <row r="66" spans="1:8" ht="47.25" x14ac:dyDescent="0.25">
      <c r="A66" s="101" t="s">
        <v>129</v>
      </c>
      <c r="B66" s="71" t="s">
        <v>210</v>
      </c>
      <c r="C66" s="27"/>
      <c r="D66" s="28"/>
      <c r="E66" s="28"/>
      <c r="F66" s="35">
        <f>F67</f>
        <v>40.799999999999997</v>
      </c>
      <c r="G66" s="35">
        <f t="shared" ref="G66:H68" si="20">G67</f>
        <v>91.6</v>
      </c>
      <c r="H66" s="35">
        <f t="shared" si="20"/>
        <v>32.6</v>
      </c>
    </row>
    <row r="67" spans="1:8" ht="31.5" x14ac:dyDescent="0.25">
      <c r="A67" s="6" t="s">
        <v>42</v>
      </c>
      <c r="B67" s="74" t="s">
        <v>210</v>
      </c>
      <c r="C67" s="27">
        <v>200</v>
      </c>
      <c r="D67" s="28"/>
      <c r="E67" s="28"/>
      <c r="F67" s="35">
        <f>F68</f>
        <v>40.799999999999997</v>
      </c>
      <c r="G67" s="35">
        <f t="shared" si="20"/>
        <v>91.6</v>
      </c>
      <c r="H67" s="35">
        <f t="shared" si="20"/>
        <v>32.6</v>
      </c>
    </row>
    <row r="68" spans="1:8" ht="31.5" x14ac:dyDescent="0.25">
      <c r="A68" s="3" t="s">
        <v>43</v>
      </c>
      <c r="B68" s="74" t="s">
        <v>210</v>
      </c>
      <c r="C68" s="27">
        <v>240</v>
      </c>
      <c r="D68" s="28"/>
      <c r="E68" s="28"/>
      <c r="F68" s="35">
        <f>F69</f>
        <v>40.799999999999997</v>
      </c>
      <c r="G68" s="35">
        <f t="shared" si="20"/>
        <v>91.6</v>
      </c>
      <c r="H68" s="35">
        <f t="shared" si="20"/>
        <v>32.6</v>
      </c>
    </row>
    <row r="69" spans="1:8" ht="15.75" x14ac:dyDescent="0.25">
      <c r="A69" s="61" t="s">
        <v>31</v>
      </c>
      <c r="B69" s="74" t="s">
        <v>210</v>
      </c>
      <c r="C69" s="27">
        <v>240</v>
      </c>
      <c r="D69" s="28" t="s">
        <v>11</v>
      </c>
      <c r="E69" s="28" t="s">
        <v>20</v>
      </c>
      <c r="F69" s="35">
        <v>40.799999999999997</v>
      </c>
      <c r="G69" s="35">
        <v>91.6</v>
      </c>
      <c r="H69" s="35">
        <v>32.6</v>
      </c>
    </row>
    <row r="70" spans="1:8" ht="36" hidden="1" customHeight="1" x14ac:dyDescent="0.25">
      <c r="A70" s="6" t="s">
        <v>144</v>
      </c>
      <c r="B70" s="7" t="s">
        <v>145</v>
      </c>
      <c r="C70" s="27"/>
      <c r="D70" s="28"/>
      <c r="E70" s="28"/>
      <c r="F70" s="35">
        <f>F71</f>
        <v>0</v>
      </c>
      <c r="G70" s="35">
        <f t="shared" ref="G70:H70" si="21">G71</f>
        <v>0</v>
      </c>
      <c r="H70" s="35">
        <f t="shared" si="21"/>
        <v>0</v>
      </c>
    </row>
    <row r="71" spans="1:8" ht="31.5" hidden="1" x14ac:dyDescent="0.25">
      <c r="A71" s="6" t="s">
        <v>136</v>
      </c>
      <c r="B71" s="7" t="s">
        <v>145</v>
      </c>
      <c r="C71" s="27">
        <v>400</v>
      </c>
      <c r="D71" s="28"/>
      <c r="E71" s="28"/>
      <c r="F71" s="35">
        <f>F72</f>
        <v>0</v>
      </c>
      <c r="G71" s="35">
        <f>G72</f>
        <v>0</v>
      </c>
      <c r="H71" s="35">
        <v>0</v>
      </c>
    </row>
    <row r="72" spans="1:8" ht="15.75" hidden="1" x14ac:dyDescent="0.25">
      <c r="A72" s="3" t="s">
        <v>137</v>
      </c>
      <c r="B72" s="7" t="s">
        <v>145</v>
      </c>
      <c r="C72" s="27">
        <v>410</v>
      </c>
      <c r="D72" s="28"/>
      <c r="E72" s="28"/>
      <c r="F72" s="35">
        <f>F73</f>
        <v>0</v>
      </c>
      <c r="G72" s="35">
        <f>G73</f>
        <v>0</v>
      </c>
      <c r="H72" s="35">
        <v>0</v>
      </c>
    </row>
    <row r="73" spans="1:8" ht="15.75" hidden="1" x14ac:dyDescent="0.25">
      <c r="A73" s="61" t="s">
        <v>31</v>
      </c>
      <c r="B73" s="7" t="s">
        <v>145</v>
      </c>
      <c r="C73" s="27">
        <v>410</v>
      </c>
      <c r="D73" s="28" t="s">
        <v>11</v>
      </c>
      <c r="E73" s="28" t="s">
        <v>20</v>
      </c>
      <c r="F73" s="35">
        <v>0</v>
      </c>
      <c r="G73" s="35">
        <v>0</v>
      </c>
      <c r="H73" s="35">
        <v>0</v>
      </c>
    </row>
    <row r="74" spans="1:8" ht="47.25" x14ac:dyDescent="0.25">
      <c r="A74" s="25" t="s">
        <v>49</v>
      </c>
      <c r="B74" s="26" t="s">
        <v>50</v>
      </c>
      <c r="C74" s="27"/>
      <c r="D74" s="28"/>
      <c r="E74" s="28"/>
      <c r="F74" s="29">
        <f>F75+F80</f>
        <v>2400.3989999999999</v>
      </c>
      <c r="G74" s="29">
        <f>G75+G80</f>
        <v>0</v>
      </c>
      <c r="H74" s="29">
        <f>H75+H80</f>
        <v>0</v>
      </c>
    </row>
    <row r="75" spans="1:8" ht="15.75" x14ac:dyDescent="0.25">
      <c r="A75" s="98" t="s">
        <v>181</v>
      </c>
      <c r="B75" s="74" t="s">
        <v>211</v>
      </c>
      <c r="C75" s="27"/>
      <c r="D75" s="28"/>
      <c r="E75" s="28"/>
      <c r="F75" s="29">
        <f>F76</f>
        <v>600</v>
      </c>
      <c r="G75" s="29">
        <f t="shared" ref="G75:H75" si="22">G76</f>
        <v>0</v>
      </c>
      <c r="H75" s="29">
        <f t="shared" si="22"/>
        <v>0</v>
      </c>
    </row>
    <row r="76" spans="1:8" ht="31.5" x14ac:dyDescent="0.25">
      <c r="A76" s="115" t="s">
        <v>212</v>
      </c>
      <c r="B76" s="100" t="s">
        <v>213</v>
      </c>
      <c r="C76" s="27"/>
      <c r="D76" s="28"/>
      <c r="E76" s="28"/>
      <c r="F76" s="35">
        <f>F77</f>
        <v>600</v>
      </c>
      <c r="G76" s="29">
        <f>G77</f>
        <v>0</v>
      </c>
      <c r="H76" s="29">
        <f>H77</f>
        <v>0</v>
      </c>
    </row>
    <row r="77" spans="1:8" ht="63" x14ac:dyDescent="0.25">
      <c r="A77" s="102" t="s">
        <v>214</v>
      </c>
      <c r="B77" s="100" t="s">
        <v>215</v>
      </c>
      <c r="C77" s="18"/>
      <c r="D77" s="16"/>
      <c r="E77" s="16"/>
      <c r="F77" s="32">
        <f>F78</f>
        <v>600</v>
      </c>
      <c r="G77" s="32">
        <f t="shared" ref="G77:H77" si="23">G78</f>
        <v>0</v>
      </c>
      <c r="H77" s="32">
        <f t="shared" si="23"/>
        <v>0</v>
      </c>
    </row>
    <row r="78" spans="1:8" ht="15.75" x14ac:dyDescent="0.25">
      <c r="A78" s="3" t="s">
        <v>137</v>
      </c>
      <c r="B78" s="74" t="s">
        <v>215</v>
      </c>
      <c r="C78" s="18">
        <v>410</v>
      </c>
      <c r="D78" s="16"/>
      <c r="E78" s="16"/>
      <c r="F78" s="32">
        <f>F79</f>
        <v>600</v>
      </c>
      <c r="G78" s="32">
        <f t="shared" ref="G78:H78" si="24">G79</f>
        <v>0</v>
      </c>
      <c r="H78" s="32">
        <f t="shared" si="24"/>
        <v>0</v>
      </c>
    </row>
    <row r="79" spans="1:8" ht="15.75" x14ac:dyDescent="0.25">
      <c r="A79" s="3" t="s">
        <v>132</v>
      </c>
      <c r="B79" s="74" t="s">
        <v>215</v>
      </c>
      <c r="C79" s="18">
        <v>410</v>
      </c>
      <c r="D79" s="16" t="s">
        <v>22</v>
      </c>
      <c r="E79" s="16" t="s">
        <v>21</v>
      </c>
      <c r="F79" s="35">
        <v>600</v>
      </c>
      <c r="G79" s="32">
        <v>0</v>
      </c>
      <c r="H79" s="32">
        <v>0</v>
      </c>
    </row>
    <row r="80" spans="1:8" ht="31.5" x14ac:dyDescent="0.25">
      <c r="A80" s="107" t="s">
        <v>216</v>
      </c>
      <c r="B80" s="74" t="s">
        <v>217</v>
      </c>
      <c r="C80" s="18"/>
      <c r="D80" s="16"/>
      <c r="E80" s="16"/>
      <c r="F80" s="68">
        <f>F81</f>
        <v>1800.3989999999999</v>
      </c>
      <c r="G80" s="32">
        <f t="shared" ref="G80:H81" si="25">G81</f>
        <v>0</v>
      </c>
      <c r="H80" s="32">
        <f t="shared" si="25"/>
        <v>0</v>
      </c>
    </row>
    <row r="81" spans="1:8" ht="63" x14ac:dyDescent="0.25">
      <c r="A81" s="115" t="s">
        <v>218</v>
      </c>
      <c r="B81" s="100" t="s">
        <v>219</v>
      </c>
      <c r="C81" s="18"/>
      <c r="D81" s="16"/>
      <c r="E81" s="16"/>
      <c r="F81" s="32">
        <f>F82</f>
        <v>1800.3989999999999</v>
      </c>
      <c r="G81" s="32">
        <f t="shared" si="25"/>
        <v>0</v>
      </c>
      <c r="H81" s="32">
        <f t="shared" si="25"/>
        <v>0</v>
      </c>
    </row>
    <row r="82" spans="1:8" ht="63" x14ac:dyDescent="0.25">
      <c r="A82" s="102" t="s">
        <v>166</v>
      </c>
      <c r="B82" s="100" t="s">
        <v>220</v>
      </c>
      <c r="C82" s="18"/>
      <c r="D82" s="16"/>
      <c r="E82" s="16"/>
      <c r="F82" s="32">
        <v>1800.3989999999999</v>
      </c>
      <c r="G82" s="32">
        <v>0</v>
      </c>
      <c r="H82" s="32">
        <v>0</v>
      </c>
    </row>
    <row r="83" spans="1:8" ht="22.5" customHeight="1" x14ac:dyDescent="0.25">
      <c r="A83" s="3" t="s">
        <v>137</v>
      </c>
      <c r="B83" s="74" t="s">
        <v>220</v>
      </c>
      <c r="C83" s="18">
        <v>410</v>
      </c>
      <c r="D83" s="16"/>
      <c r="E83" s="16"/>
      <c r="F83" s="32">
        <f>F84</f>
        <v>1800.3989999999999</v>
      </c>
      <c r="G83" s="32">
        <f t="shared" ref="G83:H83" si="26">G84</f>
        <v>0</v>
      </c>
      <c r="H83" s="32">
        <f t="shared" si="26"/>
        <v>0</v>
      </c>
    </row>
    <row r="84" spans="1:8" ht="15" customHeight="1" x14ac:dyDescent="0.25">
      <c r="A84" s="3" t="s">
        <v>132</v>
      </c>
      <c r="B84" s="74" t="s">
        <v>220</v>
      </c>
      <c r="C84" s="18">
        <v>410</v>
      </c>
      <c r="D84" s="16" t="s">
        <v>22</v>
      </c>
      <c r="E84" s="16" t="s">
        <v>21</v>
      </c>
      <c r="F84" s="35">
        <f>2400.399-600</f>
        <v>1800.3989999999999</v>
      </c>
      <c r="G84" s="32">
        <v>0</v>
      </c>
      <c r="H84" s="32">
        <v>0</v>
      </c>
    </row>
    <row r="85" spans="1:8" ht="68.25" customHeight="1" x14ac:dyDescent="0.25">
      <c r="A85" s="5" t="s">
        <v>159</v>
      </c>
      <c r="B85" s="33" t="s">
        <v>54</v>
      </c>
      <c r="C85" s="18"/>
      <c r="D85" s="16"/>
      <c r="E85" s="16"/>
      <c r="F85" s="29">
        <f>F86+F96</f>
        <v>1108.4921000000002</v>
      </c>
      <c r="G85" s="29">
        <f t="shared" ref="G85:H85" si="27">G86</f>
        <v>1356.86645</v>
      </c>
      <c r="H85" s="29">
        <f t="shared" si="27"/>
        <v>0</v>
      </c>
    </row>
    <row r="86" spans="1:8" ht="47.25" customHeight="1" x14ac:dyDescent="0.25">
      <c r="A86" s="107" t="s">
        <v>181</v>
      </c>
      <c r="B86" s="74" t="s">
        <v>221</v>
      </c>
      <c r="C86" s="18"/>
      <c r="D86" s="16"/>
      <c r="E86" s="16"/>
      <c r="F86" s="29">
        <f>F92+F87</f>
        <v>1032.6761000000001</v>
      </c>
      <c r="G86" s="29">
        <f t="shared" ref="G86:H86" si="28">G92+G87</f>
        <v>1356.86645</v>
      </c>
      <c r="H86" s="29">
        <f t="shared" si="28"/>
        <v>0</v>
      </c>
    </row>
    <row r="87" spans="1:8" ht="63" x14ac:dyDescent="0.25">
      <c r="A87" s="115" t="s">
        <v>222</v>
      </c>
      <c r="B87" s="100" t="s">
        <v>223</v>
      </c>
      <c r="C87" s="18"/>
      <c r="D87" s="16"/>
      <c r="E87" s="16"/>
      <c r="F87" s="32">
        <f>F88</f>
        <v>317.83400000000006</v>
      </c>
      <c r="G87" s="32">
        <f t="shared" ref="G87:H87" si="29">G88</f>
        <v>1356.86645</v>
      </c>
      <c r="H87" s="32">
        <f t="shared" si="29"/>
        <v>0</v>
      </c>
    </row>
    <row r="88" spans="1:8" ht="47.25" x14ac:dyDescent="0.25">
      <c r="A88" s="103" t="s">
        <v>225</v>
      </c>
      <c r="B88" s="97" t="s">
        <v>224</v>
      </c>
      <c r="C88" s="18"/>
      <c r="D88" s="16"/>
      <c r="E88" s="16"/>
      <c r="F88" s="32">
        <f>F89</f>
        <v>317.83400000000006</v>
      </c>
      <c r="G88" s="32">
        <f t="shared" ref="G88:H90" si="30">G89</f>
        <v>1356.86645</v>
      </c>
      <c r="H88" s="32">
        <f t="shared" si="30"/>
        <v>0</v>
      </c>
    </row>
    <row r="89" spans="1:8" ht="31.5" x14ac:dyDescent="0.25">
      <c r="A89" s="6" t="s">
        <v>42</v>
      </c>
      <c r="B89" s="104" t="s">
        <v>224</v>
      </c>
      <c r="C89" s="18">
        <v>200</v>
      </c>
      <c r="D89" s="16"/>
      <c r="E89" s="16"/>
      <c r="F89" s="32">
        <f>F90</f>
        <v>317.83400000000006</v>
      </c>
      <c r="G89" s="32">
        <f t="shared" si="30"/>
        <v>1356.86645</v>
      </c>
      <c r="H89" s="32">
        <f t="shared" si="30"/>
        <v>0</v>
      </c>
    </row>
    <row r="90" spans="1:8" ht="31.5" x14ac:dyDescent="0.25">
      <c r="A90" s="3" t="s">
        <v>43</v>
      </c>
      <c r="B90" s="104" t="s">
        <v>224</v>
      </c>
      <c r="C90" s="18">
        <v>240</v>
      </c>
      <c r="D90" s="16"/>
      <c r="E90" s="16"/>
      <c r="F90" s="32">
        <f>F91</f>
        <v>317.83400000000006</v>
      </c>
      <c r="G90" s="32">
        <f t="shared" si="30"/>
        <v>1356.86645</v>
      </c>
      <c r="H90" s="32">
        <f t="shared" si="30"/>
        <v>0</v>
      </c>
    </row>
    <row r="91" spans="1:8" ht="15.75" x14ac:dyDescent="0.25">
      <c r="A91" s="3" t="s">
        <v>29</v>
      </c>
      <c r="B91" s="104" t="s">
        <v>224</v>
      </c>
      <c r="C91" s="18">
        <v>240</v>
      </c>
      <c r="D91" s="16" t="s">
        <v>22</v>
      </c>
      <c r="E91" s="16" t="s">
        <v>17</v>
      </c>
      <c r="F91" s="39">
        <f>1050.8921-714.8421-18.216</f>
        <v>317.83400000000006</v>
      </c>
      <c r="G91" s="39">
        <f>1646.05-289.18355</f>
        <v>1356.86645</v>
      </c>
      <c r="H91" s="39">
        <v>0</v>
      </c>
    </row>
    <row r="92" spans="1:8" ht="47.25" x14ac:dyDescent="0.25">
      <c r="A92" s="103" t="s">
        <v>226</v>
      </c>
      <c r="B92" s="97" t="s">
        <v>227</v>
      </c>
      <c r="C92" s="18"/>
      <c r="D92" s="16"/>
      <c r="E92" s="16"/>
      <c r="F92" s="39">
        <f>F93</f>
        <v>714.84210000000007</v>
      </c>
      <c r="G92" s="39">
        <f t="shared" ref="G92:H94" si="31">G93</f>
        <v>0</v>
      </c>
      <c r="H92" s="39">
        <f t="shared" si="31"/>
        <v>0</v>
      </c>
    </row>
    <row r="93" spans="1:8" ht="31.5" x14ac:dyDescent="0.25">
      <c r="A93" s="6" t="s">
        <v>42</v>
      </c>
      <c r="B93" s="104" t="s">
        <v>227</v>
      </c>
      <c r="C93" s="18">
        <v>200</v>
      </c>
      <c r="D93" s="16"/>
      <c r="E93" s="16"/>
      <c r="F93" s="39">
        <f>F94</f>
        <v>714.84210000000007</v>
      </c>
      <c r="G93" s="39">
        <f t="shared" si="31"/>
        <v>0</v>
      </c>
      <c r="H93" s="39">
        <f t="shared" si="31"/>
        <v>0</v>
      </c>
    </row>
    <row r="94" spans="1:8" ht="31.5" x14ac:dyDescent="0.25">
      <c r="A94" s="3" t="s">
        <v>43</v>
      </c>
      <c r="B94" s="104" t="s">
        <v>227</v>
      </c>
      <c r="C94" s="18">
        <v>240</v>
      </c>
      <c r="D94" s="16"/>
      <c r="E94" s="16"/>
      <c r="F94" s="39">
        <f>F95</f>
        <v>714.84210000000007</v>
      </c>
      <c r="G94" s="39">
        <f t="shared" si="31"/>
        <v>0</v>
      </c>
      <c r="H94" s="39">
        <f t="shared" si="31"/>
        <v>0</v>
      </c>
    </row>
    <row r="95" spans="1:8" ht="15.75" x14ac:dyDescent="0.25">
      <c r="A95" s="3" t="s">
        <v>29</v>
      </c>
      <c r="B95" s="104" t="s">
        <v>227</v>
      </c>
      <c r="C95" s="18">
        <v>240</v>
      </c>
      <c r="D95" s="16" t="s">
        <v>22</v>
      </c>
      <c r="E95" s="16" t="s">
        <v>17</v>
      </c>
      <c r="F95" s="39">
        <f>679.1+35.7421</f>
        <v>714.84210000000007</v>
      </c>
      <c r="G95" s="39">
        <v>0</v>
      </c>
      <c r="H95" s="39">
        <v>0</v>
      </c>
    </row>
    <row r="96" spans="1:8" ht="31.5" x14ac:dyDescent="0.25">
      <c r="A96" s="107" t="s">
        <v>216</v>
      </c>
      <c r="B96" s="74" t="s">
        <v>248</v>
      </c>
      <c r="C96" s="18"/>
      <c r="D96" s="16"/>
      <c r="E96" s="16"/>
      <c r="F96" s="39">
        <f>F97</f>
        <v>75.816000000000003</v>
      </c>
      <c r="G96" s="39">
        <f t="shared" ref="G96:H100" si="32">G97</f>
        <v>0</v>
      </c>
      <c r="H96" s="39">
        <f t="shared" si="32"/>
        <v>0</v>
      </c>
    </row>
    <row r="97" spans="1:8" ht="31.5" x14ac:dyDescent="0.25">
      <c r="A97" s="115" t="s">
        <v>249</v>
      </c>
      <c r="B97" s="100" t="s">
        <v>250</v>
      </c>
      <c r="C97" s="18"/>
      <c r="D97" s="16"/>
      <c r="E97" s="16"/>
      <c r="F97" s="39">
        <f>F98</f>
        <v>75.816000000000003</v>
      </c>
      <c r="G97" s="39">
        <f t="shared" si="32"/>
        <v>0</v>
      </c>
      <c r="H97" s="39">
        <f t="shared" si="32"/>
        <v>0</v>
      </c>
    </row>
    <row r="98" spans="1:8" ht="32.25" thickBot="1" x14ac:dyDescent="0.3">
      <c r="A98" s="110" t="s">
        <v>164</v>
      </c>
      <c r="B98" s="111" t="s">
        <v>251</v>
      </c>
      <c r="C98" s="18"/>
      <c r="D98" s="16"/>
      <c r="E98" s="16"/>
      <c r="F98" s="39">
        <f>F99</f>
        <v>75.816000000000003</v>
      </c>
      <c r="G98" s="39">
        <f t="shared" si="32"/>
        <v>0</v>
      </c>
      <c r="H98" s="39">
        <f t="shared" si="32"/>
        <v>0</v>
      </c>
    </row>
    <row r="99" spans="1:8" ht="32.25" thickBot="1" x14ac:dyDescent="0.3">
      <c r="A99" s="6" t="s">
        <v>42</v>
      </c>
      <c r="B99" s="112" t="s">
        <v>251</v>
      </c>
      <c r="C99" s="18">
        <v>200</v>
      </c>
      <c r="D99" s="16"/>
      <c r="E99" s="16"/>
      <c r="F99" s="39">
        <f>F100</f>
        <v>75.816000000000003</v>
      </c>
      <c r="G99" s="39">
        <f t="shared" si="32"/>
        <v>0</v>
      </c>
      <c r="H99" s="39">
        <f t="shared" si="32"/>
        <v>0</v>
      </c>
    </row>
    <row r="100" spans="1:8" ht="32.25" thickBot="1" x14ac:dyDescent="0.3">
      <c r="A100" s="3" t="s">
        <v>43</v>
      </c>
      <c r="B100" s="112" t="s">
        <v>251</v>
      </c>
      <c r="C100" s="18">
        <v>240</v>
      </c>
      <c r="D100" s="16"/>
      <c r="E100" s="16"/>
      <c r="F100" s="39">
        <f>F101</f>
        <v>75.816000000000003</v>
      </c>
      <c r="G100" s="39">
        <f t="shared" si="32"/>
        <v>0</v>
      </c>
      <c r="H100" s="39">
        <f t="shared" si="32"/>
        <v>0</v>
      </c>
    </row>
    <row r="101" spans="1:8" ht="16.5" thickBot="1" x14ac:dyDescent="0.3">
      <c r="A101" s="3" t="s">
        <v>29</v>
      </c>
      <c r="B101" s="112" t="s">
        <v>251</v>
      </c>
      <c r="C101" s="18">
        <v>240</v>
      </c>
      <c r="D101" s="16" t="s">
        <v>22</v>
      </c>
      <c r="E101" s="16" t="s">
        <v>17</v>
      </c>
      <c r="F101" s="39">
        <f>57.6+18.216</f>
        <v>75.816000000000003</v>
      </c>
      <c r="G101" s="39">
        <v>0</v>
      </c>
      <c r="H101" s="39">
        <v>0</v>
      </c>
    </row>
    <row r="102" spans="1:8" ht="63" x14ac:dyDescent="0.25">
      <c r="A102" s="5" t="s">
        <v>178</v>
      </c>
      <c r="B102" s="33" t="s">
        <v>167</v>
      </c>
      <c r="C102" s="18"/>
      <c r="D102" s="16"/>
      <c r="E102" s="16"/>
      <c r="F102" s="29">
        <f t="shared" ref="F102:F107" si="33">F103</f>
        <v>70</v>
      </c>
      <c r="G102" s="29">
        <f t="shared" ref="G102:H105" si="34">G103</f>
        <v>0</v>
      </c>
      <c r="H102" s="29">
        <f t="shared" si="34"/>
        <v>0</v>
      </c>
    </row>
    <row r="103" spans="1:8" ht="15.75" x14ac:dyDescent="0.25">
      <c r="A103" s="107" t="s">
        <v>181</v>
      </c>
      <c r="B103" s="74" t="s">
        <v>228</v>
      </c>
      <c r="C103" s="18"/>
      <c r="D103" s="16"/>
      <c r="E103" s="16"/>
      <c r="F103" s="29">
        <f t="shared" si="33"/>
        <v>70</v>
      </c>
      <c r="G103" s="29">
        <f t="shared" si="34"/>
        <v>0</v>
      </c>
      <c r="H103" s="29">
        <f t="shared" si="34"/>
        <v>0</v>
      </c>
    </row>
    <row r="104" spans="1:8" ht="47.25" x14ac:dyDescent="0.25">
      <c r="A104" s="115" t="s">
        <v>229</v>
      </c>
      <c r="B104" s="100" t="s">
        <v>230</v>
      </c>
      <c r="C104" s="18"/>
      <c r="D104" s="16"/>
      <c r="E104" s="16"/>
      <c r="F104" s="29">
        <f t="shared" si="33"/>
        <v>70</v>
      </c>
      <c r="G104" s="29">
        <f t="shared" si="34"/>
        <v>0</v>
      </c>
      <c r="H104" s="29">
        <f t="shared" si="34"/>
        <v>0</v>
      </c>
    </row>
    <row r="105" spans="1:8" ht="31.5" x14ac:dyDescent="0.25">
      <c r="A105" s="103" t="s">
        <v>231</v>
      </c>
      <c r="B105" s="97" t="s">
        <v>232</v>
      </c>
      <c r="C105" s="18"/>
      <c r="D105" s="16"/>
      <c r="E105" s="16"/>
      <c r="F105" s="29">
        <f t="shared" si="33"/>
        <v>70</v>
      </c>
      <c r="G105" s="29">
        <f t="shared" si="34"/>
        <v>0</v>
      </c>
      <c r="H105" s="29">
        <f t="shared" si="34"/>
        <v>0</v>
      </c>
    </row>
    <row r="106" spans="1:8" ht="31.5" x14ac:dyDescent="0.25">
      <c r="A106" s="6" t="s">
        <v>42</v>
      </c>
      <c r="B106" s="104" t="s">
        <v>232</v>
      </c>
      <c r="C106" s="18">
        <v>200</v>
      </c>
      <c r="D106" s="16"/>
      <c r="E106" s="16"/>
      <c r="F106" s="35">
        <f t="shared" si="33"/>
        <v>70</v>
      </c>
      <c r="G106" s="35">
        <f t="shared" ref="G106:H107" si="35">G107</f>
        <v>0</v>
      </c>
      <c r="H106" s="35">
        <f t="shared" si="35"/>
        <v>0</v>
      </c>
    </row>
    <row r="107" spans="1:8" ht="31.5" x14ac:dyDescent="0.25">
      <c r="A107" s="3" t="s">
        <v>43</v>
      </c>
      <c r="B107" s="104" t="s">
        <v>232</v>
      </c>
      <c r="C107" s="18">
        <v>240</v>
      </c>
      <c r="D107" s="16"/>
      <c r="E107" s="16"/>
      <c r="F107" s="35">
        <f t="shared" si="33"/>
        <v>70</v>
      </c>
      <c r="G107" s="35">
        <f t="shared" si="35"/>
        <v>0</v>
      </c>
      <c r="H107" s="35">
        <f t="shared" si="35"/>
        <v>0</v>
      </c>
    </row>
    <row r="108" spans="1:8" ht="15.75" x14ac:dyDescent="0.25">
      <c r="A108" s="3" t="s">
        <v>29</v>
      </c>
      <c r="B108" s="104" t="s">
        <v>232</v>
      </c>
      <c r="C108" s="18">
        <v>240</v>
      </c>
      <c r="D108" s="16" t="s">
        <v>22</v>
      </c>
      <c r="E108" s="16" t="s">
        <v>17</v>
      </c>
      <c r="F108" s="35">
        <v>70</v>
      </c>
      <c r="G108" s="35">
        <v>0</v>
      </c>
      <c r="H108" s="35">
        <v>0</v>
      </c>
    </row>
    <row r="109" spans="1:8" ht="31.5" hidden="1" x14ac:dyDescent="0.25">
      <c r="A109" s="3" t="s">
        <v>56</v>
      </c>
      <c r="B109" s="38" t="s">
        <v>57</v>
      </c>
      <c r="C109" s="18"/>
      <c r="D109" s="16"/>
      <c r="E109" s="16"/>
      <c r="F109" s="35">
        <f>F110</f>
        <v>0</v>
      </c>
      <c r="G109" s="35">
        <f t="shared" ref="G109:H111" si="36">G110</f>
        <v>0</v>
      </c>
      <c r="H109" s="35">
        <f t="shared" si="36"/>
        <v>0</v>
      </c>
    </row>
    <row r="110" spans="1:8" ht="31.5" hidden="1" x14ac:dyDescent="0.25">
      <c r="A110" s="6" t="s">
        <v>42</v>
      </c>
      <c r="B110" s="38" t="s">
        <v>57</v>
      </c>
      <c r="C110" s="18">
        <v>200</v>
      </c>
      <c r="D110" s="16"/>
      <c r="E110" s="16"/>
      <c r="F110" s="35">
        <f>F111</f>
        <v>0</v>
      </c>
      <c r="G110" s="35">
        <f t="shared" si="36"/>
        <v>0</v>
      </c>
      <c r="H110" s="35">
        <f t="shared" si="36"/>
        <v>0</v>
      </c>
    </row>
    <row r="111" spans="1:8" ht="31.5" hidden="1" x14ac:dyDescent="0.25">
      <c r="A111" s="3" t="s">
        <v>43</v>
      </c>
      <c r="B111" s="38" t="s">
        <v>57</v>
      </c>
      <c r="C111" s="18">
        <v>240</v>
      </c>
      <c r="D111" s="16"/>
      <c r="E111" s="16"/>
      <c r="F111" s="35">
        <f>F112</f>
        <v>0</v>
      </c>
      <c r="G111" s="35">
        <f t="shared" si="36"/>
        <v>0</v>
      </c>
      <c r="H111" s="35">
        <f t="shared" si="36"/>
        <v>0</v>
      </c>
    </row>
    <row r="112" spans="1:8" ht="15.75" hidden="1" x14ac:dyDescent="0.25">
      <c r="A112" s="3" t="s">
        <v>29</v>
      </c>
      <c r="B112" s="38" t="s">
        <v>57</v>
      </c>
      <c r="C112" s="18">
        <v>240</v>
      </c>
      <c r="D112" s="16" t="s">
        <v>22</v>
      </c>
      <c r="E112" s="16" t="s">
        <v>17</v>
      </c>
      <c r="F112" s="35">
        <v>0</v>
      </c>
      <c r="G112" s="35">
        <v>0</v>
      </c>
      <c r="H112" s="35">
        <v>0</v>
      </c>
    </row>
    <row r="113" spans="1:8" ht="47.25" x14ac:dyDescent="0.25">
      <c r="A113" s="58" t="s">
        <v>109</v>
      </c>
      <c r="B113" s="62" t="s">
        <v>110</v>
      </c>
      <c r="C113" s="18"/>
      <c r="D113" s="16"/>
      <c r="E113" s="16"/>
      <c r="F113" s="29">
        <f>F116</f>
        <v>22.1</v>
      </c>
      <c r="G113" s="29">
        <f t="shared" ref="G113:H113" si="37">G116</f>
        <v>22.1</v>
      </c>
      <c r="H113" s="29">
        <f t="shared" si="37"/>
        <v>0</v>
      </c>
    </row>
    <row r="114" spans="1:8" ht="15.75" x14ac:dyDescent="0.25">
      <c r="A114" s="107" t="s">
        <v>181</v>
      </c>
      <c r="B114" s="74" t="s">
        <v>243</v>
      </c>
      <c r="C114" s="18"/>
      <c r="D114" s="16"/>
      <c r="E114" s="16"/>
      <c r="F114" s="29">
        <f>F115</f>
        <v>22.1</v>
      </c>
      <c r="G114" s="29">
        <f t="shared" ref="G114:H116" si="38">G115</f>
        <v>22.1</v>
      </c>
      <c r="H114" s="29">
        <f t="shared" si="38"/>
        <v>0</v>
      </c>
    </row>
    <row r="115" spans="1:8" ht="31.5" x14ac:dyDescent="0.25">
      <c r="A115" s="115" t="s">
        <v>244</v>
      </c>
      <c r="B115" s="100" t="s">
        <v>245</v>
      </c>
      <c r="C115" s="18"/>
      <c r="D115" s="16"/>
      <c r="E115" s="16"/>
      <c r="F115" s="29">
        <f>F116</f>
        <v>22.1</v>
      </c>
      <c r="G115" s="29">
        <f t="shared" si="38"/>
        <v>22.1</v>
      </c>
      <c r="H115" s="29">
        <f t="shared" si="38"/>
        <v>0</v>
      </c>
    </row>
    <row r="116" spans="1:8" ht="47.25" x14ac:dyDescent="0.25">
      <c r="A116" s="109" t="s">
        <v>246</v>
      </c>
      <c r="B116" s="71" t="s">
        <v>247</v>
      </c>
      <c r="C116" s="18"/>
      <c r="D116" s="16"/>
      <c r="E116" s="16"/>
      <c r="F116" s="35">
        <f>F117</f>
        <v>22.1</v>
      </c>
      <c r="G116" s="35">
        <f t="shared" si="38"/>
        <v>22.1</v>
      </c>
      <c r="H116" s="35">
        <f t="shared" si="38"/>
        <v>0</v>
      </c>
    </row>
    <row r="117" spans="1:8" ht="31.5" x14ac:dyDescent="0.25">
      <c r="A117" s="6" t="s">
        <v>42</v>
      </c>
      <c r="B117" s="74" t="s">
        <v>247</v>
      </c>
      <c r="C117" s="27">
        <v>200</v>
      </c>
      <c r="D117" s="16"/>
      <c r="E117" s="16"/>
      <c r="F117" s="35">
        <f>F118</f>
        <v>22.1</v>
      </c>
      <c r="G117" s="35">
        <f t="shared" ref="G117:H118" si="39">G118</f>
        <v>22.1</v>
      </c>
      <c r="H117" s="35">
        <f t="shared" si="39"/>
        <v>0</v>
      </c>
    </row>
    <row r="118" spans="1:8" ht="31.5" x14ac:dyDescent="0.25">
      <c r="A118" s="3" t="s">
        <v>43</v>
      </c>
      <c r="B118" s="74" t="s">
        <v>247</v>
      </c>
      <c r="C118" s="27">
        <v>240</v>
      </c>
      <c r="D118" s="16"/>
      <c r="E118" s="16"/>
      <c r="F118" s="35">
        <f>F119</f>
        <v>22.1</v>
      </c>
      <c r="G118" s="35">
        <f t="shared" si="39"/>
        <v>22.1</v>
      </c>
      <c r="H118" s="35">
        <f t="shared" si="39"/>
        <v>0</v>
      </c>
    </row>
    <row r="119" spans="1:8" ht="15.75" x14ac:dyDescent="0.25">
      <c r="A119" s="3" t="s">
        <v>29</v>
      </c>
      <c r="B119" s="74" t="s">
        <v>247</v>
      </c>
      <c r="C119" s="63">
        <v>240</v>
      </c>
      <c r="D119" s="64" t="s">
        <v>22</v>
      </c>
      <c r="E119" s="64" t="s">
        <v>17</v>
      </c>
      <c r="F119" s="65">
        <v>22.1</v>
      </c>
      <c r="G119" s="65">
        <v>22.1</v>
      </c>
      <c r="H119" s="65">
        <v>0</v>
      </c>
    </row>
    <row r="120" spans="1:8" ht="78.75" x14ac:dyDescent="0.25">
      <c r="A120" s="78" t="s">
        <v>140</v>
      </c>
      <c r="B120" s="8" t="s">
        <v>233</v>
      </c>
      <c r="C120" s="36"/>
      <c r="D120" s="31"/>
      <c r="E120" s="31"/>
      <c r="F120" s="37">
        <f t="shared" ref="F120:F125" si="40">F121</f>
        <v>1388.027</v>
      </c>
      <c r="G120" s="37">
        <f t="shared" ref="G120:H123" si="41">G121</f>
        <v>0</v>
      </c>
      <c r="H120" s="37">
        <f t="shared" si="41"/>
        <v>0</v>
      </c>
    </row>
    <row r="121" spans="1:8" ht="15.75" x14ac:dyDescent="0.25">
      <c r="A121" s="107" t="s">
        <v>181</v>
      </c>
      <c r="B121" s="74" t="s">
        <v>234</v>
      </c>
      <c r="C121" s="105"/>
      <c r="D121" s="95"/>
      <c r="E121" s="95"/>
      <c r="F121" s="106">
        <f t="shared" si="40"/>
        <v>1388.027</v>
      </c>
      <c r="G121" s="106">
        <f t="shared" si="41"/>
        <v>0</v>
      </c>
      <c r="H121" s="106">
        <f t="shared" si="41"/>
        <v>0</v>
      </c>
    </row>
    <row r="122" spans="1:8" ht="31.5" x14ac:dyDescent="0.25">
      <c r="A122" s="115" t="s">
        <v>235</v>
      </c>
      <c r="B122" s="100" t="s">
        <v>236</v>
      </c>
      <c r="C122" s="105"/>
      <c r="D122" s="95"/>
      <c r="E122" s="95"/>
      <c r="F122" s="106">
        <f t="shared" si="40"/>
        <v>1388.027</v>
      </c>
      <c r="G122" s="106">
        <f t="shared" si="41"/>
        <v>0</v>
      </c>
      <c r="H122" s="106">
        <f t="shared" si="41"/>
        <v>0</v>
      </c>
    </row>
    <row r="123" spans="1:8" ht="78.75" x14ac:dyDescent="0.25">
      <c r="A123" s="107" t="s">
        <v>237</v>
      </c>
      <c r="B123" s="100" t="s">
        <v>238</v>
      </c>
      <c r="C123" s="105"/>
      <c r="D123" s="95"/>
      <c r="E123" s="95"/>
      <c r="F123" s="106">
        <f t="shared" si="40"/>
        <v>1388.027</v>
      </c>
      <c r="G123" s="106">
        <f t="shared" si="41"/>
        <v>0</v>
      </c>
      <c r="H123" s="106">
        <f t="shared" si="41"/>
        <v>0</v>
      </c>
    </row>
    <row r="124" spans="1:8" ht="31.5" x14ac:dyDescent="0.25">
      <c r="A124" s="6" t="s">
        <v>42</v>
      </c>
      <c r="B124" s="74" t="s">
        <v>238</v>
      </c>
      <c r="C124" s="27">
        <v>200</v>
      </c>
      <c r="D124" s="16"/>
      <c r="E124" s="16"/>
      <c r="F124" s="39">
        <f t="shared" si="40"/>
        <v>1388.027</v>
      </c>
      <c r="G124" s="39">
        <f>G125</f>
        <v>0</v>
      </c>
      <c r="H124" s="39">
        <f>H125</f>
        <v>0</v>
      </c>
    </row>
    <row r="125" spans="1:8" ht="31.5" x14ac:dyDescent="0.25">
      <c r="A125" s="40" t="s">
        <v>43</v>
      </c>
      <c r="B125" s="74" t="s">
        <v>238</v>
      </c>
      <c r="C125" s="27">
        <v>240</v>
      </c>
      <c r="D125" s="16"/>
      <c r="E125" s="16"/>
      <c r="F125" s="39">
        <f t="shared" si="40"/>
        <v>1388.027</v>
      </c>
      <c r="G125" s="39">
        <f t="shared" ref="G125:H125" si="42">G126</f>
        <v>0</v>
      </c>
      <c r="H125" s="39">
        <f t="shared" si="42"/>
        <v>0</v>
      </c>
    </row>
    <row r="126" spans="1:8" ht="15.75" x14ac:dyDescent="0.25">
      <c r="A126" s="3" t="s">
        <v>29</v>
      </c>
      <c r="B126" s="74" t="s">
        <v>238</v>
      </c>
      <c r="C126" s="18">
        <v>240</v>
      </c>
      <c r="D126" s="16" t="s">
        <v>22</v>
      </c>
      <c r="E126" s="16" t="s">
        <v>17</v>
      </c>
      <c r="F126" s="35">
        <v>1388.027</v>
      </c>
      <c r="G126" s="35">
        <v>0</v>
      </c>
      <c r="H126" s="35">
        <v>0</v>
      </c>
    </row>
    <row r="127" spans="1:8" ht="47.25" x14ac:dyDescent="0.25">
      <c r="A127" s="5" t="s">
        <v>107</v>
      </c>
      <c r="B127" s="8" t="s">
        <v>135</v>
      </c>
      <c r="C127" s="18"/>
      <c r="D127" s="16"/>
      <c r="E127" s="16"/>
      <c r="F127" s="29">
        <f>F130</f>
        <v>904.86899999999991</v>
      </c>
      <c r="G127" s="29">
        <f t="shared" ref="G127:H127" si="43">G130</f>
        <v>0</v>
      </c>
      <c r="H127" s="29">
        <f t="shared" si="43"/>
        <v>0</v>
      </c>
    </row>
    <row r="128" spans="1:8" ht="15.75" x14ac:dyDescent="0.25">
      <c r="A128" s="107" t="s">
        <v>181</v>
      </c>
      <c r="B128" s="74" t="s">
        <v>239</v>
      </c>
      <c r="C128" s="18"/>
      <c r="D128" s="16"/>
      <c r="E128" s="16"/>
      <c r="F128" s="29">
        <f>F129</f>
        <v>904.86899999999991</v>
      </c>
      <c r="G128" s="29">
        <f t="shared" ref="G128:H129" si="44">G129</f>
        <v>0</v>
      </c>
      <c r="H128" s="29">
        <f t="shared" si="44"/>
        <v>0</v>
      </c>
    </row>
    <row r="129" spans="1:8" ht="31.5" x14ac:dyDescent="0.25">
      <c r="A129" s="116" t="s">
        <v>235</v>
      </c>
      <c r="B129" s="100" t="s">
        <v>240</v>
      </c>
      <c r="C129" s="18"/>
      <c r="D129" s="16"/>
      <c r="E129" s="16"/>
      <c r="F129" s="29">
        <f>F130</f>
        <v>904.86899999999991</v>
      </c>
      <c r="G129" s="29">
        <f t="shared" si="44"/>
        <v>0</v>
      </c>
      <c r="H129" s="29">
        <f t="shared" si="44"/>
        <v>0</v>
      </c>
    </row>
    <row r="130" spans="1:8" ht="94.5" x14ac:dyDescent="0.25">
      <c r="A130" s="108" t="s">
        <v>241</v>
      </c>
      <c r="B130" s="74" t="s">
        <v>242</v>
      </c>
      <c r="C130" s="18"/>
      <c r="D130" s="16"/>
      <c r="E130" s="16"/>
      <c r="F130" s="35">
        <f>F131+F134</f>
        <v>904.86899999999991</v>
      </c>
      <c r="G130" s="35">
        <f t="shared" ref="G130:H130" si="45">G131+G134</f>
        <v>0</v>
      </c>
      <c r="H130" s="35">
        <f t="shared" si="45"/>
        <v>0</v>
      </c>
    </row>
    <row r="131" spans="1:8" ht="31.5" x14ac:dyDescent="0.25">
      <c r="A131" s="6" t="s">
        <v>42</v>
      </c>
      <c r="B131" s="74" t="s">
        <v>242</v>
      </c>
      <c r="C131" s="18">
        <v>200</v>
      </c>
      <c r="D131" s="16"/>
      <c r="E131" s="16"/>
      <c r="F131" s="35">
        <f>F132</f>
        <v>542.92139999999995</v>
      </c>
      <c r="G131" s="35">
        <f t="shared" ref="G131:H132" si="46">G132</f>
        <v>0</v>
      </c>
      <c r="H131" s="35">
        <f t="shared" si="46"/>
        <v>0</v>
      </c>
    </row>
    <row r="132" spans="1:8" ht="31.5" x14ac:dyDescent="0.25">
      <c r="A132" s="3" t="s">
        <v>43</v>
      </c>
      <c r="B132" s="74" t="s">
        <v>242</v>
      </c>
      <c r="C132" s="18">
        <v>240</v>
      </c>
      <c r="D132" s="16"/>
      <c r="E132" s="16"/>
      <c r="F132" s="35">
        <f>F133</f>
        <v>542.92139999999995</v>
      </c>
      <c r="G132" s="35">
        <f t="shared" si="46"/>
        <v>0</v>
      </c>
      <c r="H132" s="35">
        <f t="shared" si="46"/>
        <v>0</v>
      </c>
    </row>
    <row r="133" spans="1:8" ht="15.75" x14ac:dyDescent="0.25">
      <c r="A133" s="3" t="s">
        <v>31</v>
      </c>
      <c r="B133" s="74" t="s">
        <v>242</v>
      </c>
      <c r="C133" s="18">
        <v>240</v>
      </c>
      <c r="D133" s="16" t="s">
        <v>11</v>
      </c>
      <c r="E133" s="16" t="s">
        <v>20</v>
      </c>
      <c r="F133" s="35">
        <v>542.92139999999995</v>
      </c>
      <c r="G133" s="35">
        <v>0</v>
      </c>
      <c r="H133" s="35">
        <v>0</v>
      </c>
    </row>
    <row r="134" spans="1:8" ht="31.5" x14ac:dyDescent="0.25">
      <c r="A134" s="6" t="s">
        <v>42</v>
      </c>
      <c r="B134" s="74" t="s">
        <v>242</v>
      </c>
      <c r="C134" s="18">
        <v>200</v>
      </c>
      <c r="D134" s="16"/>
      <c r="E134" s="16"/>
      <c r="F134" s="35">
        <f>F135</f>
        <v>361.94760000000002</v>
      </c>
      <c r="G134" s="35">
        <f t="shared" ref="G134:H135" si="47">G135</f>
        <v>0</v>
      </c>
      <c r="H134" s="35">
        <f t="shared" si="47"/>
        <v>0</v>
      </c>
    </row>
    <row r="135" spans="1:8" ht="31.5" x14ac:dyDescent="0.25">
      <c r="A135" s="3" t="s">
        <v>43</v>
      </c>
      <c r="B135" s="74" t="s">
        <v>242</v>
      </c>
      <c r="C135" s="18">
        <v>240</v>
      </c>
      <c r="D135" s="16"/>
      <c r="E135" s="16"/>
      <c r="F135" s="35">
        <f>F136</f>
        <v>361.94760000000002</v>
      </c>
      <c r="G135" s="35">
        <f t="shared" si="47"/>
        <v>0</v>
      </c>
      <c r="H135" s="35">
        <f t="shared" si="47"/>
        <v>0</v>
      </c>
    </row>
    <row r="136" spans="1:8" ht="15.75" x14ac:dyDescent="0.25">
      <c r="A136" s="3" t="s">
        <v>29</v>
      </c>
      <c r="B136" s="74" t="s">
        <v>242</v>
      </c>
      <c r="C136" s="18">
        <v>240</v>
      </c>
      <c r="D136" s="16" t="s">
        <v>22</v>
      </c>
      <c r="E136" s="16" t="s">
        <v>17</v>
      </c>
      <c r="F136" s="35">
        <v>361.94760000000002</v>
      </c>
      <c r="G136" s="35">
        <v>0</v>
      </c>
      <c r="H136" s="35">
        <v>0</v>
      </c>
    </row>
    <row r="137" spans="1:8" ht="15.75" x14ac:dyDescent="0.25">
      <c r="A137" s="66" t="s">
        <v>58</v>
      </c>
      <c r="B137" s="16"/>
      <c r="C137" s="18"/>
      <c r="D137" s="16"/>
      <c r="E137" s="16"/>
      <c r="F137" s="29">
        <f>F138+F178+F188</f>
        <v>5042.3662999999997</v>
      </c>
      <c r="G137" s="29">
        <f>G138+G178+G188</f>
        <v>7512.6134800000018</v>
      </c>
      <c r="H137" s="29">
        <f>H138+H178+H188</f>
        <v>8739.9896100000005</v>
      </c>
    </row>
    <row r="138" spans="1:8" s="4" customFormat="1" ht="70.5" customHeight="1" x14ac:dyDescent="0.25">
      <c r="A138" s="58" t="s">
        <v>152</v>
      </c>
      <c r="B138" s="57" t="s">
        <v>59</v>
      </c>
      <c r="C138" s="54"/>
      <c r="D138" s="57"/>
      <c r="E138" s="57"/>
      <c r="F138" s="37">
        <f>F139+F172</f>
        <v>4174.8045000000002</v>
      </c>
      <c r="G138" s="37">
        <f>G139+G172</f>
        <v>6740.7794800000011</v>
      </c>
      <c r="H138" s="37">
        <f>H139+H172</f>
        <v>6727.6594800000012</v>
      </c>
    </row>
    <row r="139" spans="1:8" s="4" customFormat="1" ht="47.25" x14ac:dyDescent="0.25">
      <c r="A139" s="42" t="s">
        <v>153</v>
      </c>
      <c r="B139" s="49" t="s">
        <v>60</v>
      </c>
      <c r="C139" s="54"/>
      <c r="D139" s="57"/>
      <c r="E139" s="57"/>
      <c r="F139" s="37">
        <f t="shared" ref="F139:G139" si="48">F140</f>
        <v>3556.9305000000004</v>
      </c>
      <c r="G139" s="37">
        <f t="shared" si="48"/>
        <v>5737.6984800000009</v>
      </c>
      <c r="H139" s="37">
        <f>H140</f>
        <v>5724.578480000001</v>
      </c>
    </row>
    <row r="140" spans="1:8" s="4" customFormat="1" ht="15.75" x14ac:dyDescent="0.25">
      <c r="A140" s="6" t="s">
        <v>32</v>
      </c>
      <c r="B140" s="49" t="s">
        <v>61</v>
      </c>
      <c r="C140" s="54"/>
      <c r="D140" s="57"/>
      <c r="E140" s="57"/>
      <c r="F140" s="37">
        <f>F141+F151+F168</f>
        <v>3556.9305000000004</v>
      </c>
      <c r="G140" s="37">
        <f>G141+G151+G168</f>
        <v>5737.6984800000009</v>
      </c>
      <c r="H140" s="37">
        <f>H141+H151+H168</f>
        <v>5724.578480000001</v>
      </c>
    </row>
    <row r="141" spans="1:8" s="4" customFormat="1" ht="27.75" customHeight="1" x14ac:dyDescent="0.25">
      <c r="A141" s="42" t="s">
        <v>62</v>
      </c>
      <c r="B141" s="55" t="s">
        <v>63</v>
      </c>
      <c r="C141" s="54"/>
      <c r="D141" s="57"/>
      <c r="E141" s="57"/>
      <c r="F141" s="37">
        <f>F142+F145+F148</f>
        <v>3271.2645000000002</v>
      </c>
      <c r="G141" s="37">
        <f t="shared" ref="G141:H141" si="49">G142+G145+G148</f>
        <v>5734.1784800000005</v>
      </c>
      <c r="H141" s="37">
        <f t="shared" si="49"/>
        <v>5721.0584800000006</v>
      </c>
    </row>
    <row r="142" spans="1:8" s="4" customFormat="1" ht="78.75" x14ac:dyDescent="0.25">
      <c r="A142" s="42" t="s">
        <v>6</v>
      </c>
      <c r="B142" s="28" t="s">
        <v>63</v>
      </c>
      <c r="C142" s="34" t="s">
        <v>7</v>
      </c>
      <c r="D142" s="55"/>
      <c r="E142" s="55"/>
      <c r="F142" s="35">
        <f t="shared" ref="F142:H143" si="50">F143</f>
        <v>2641.4095000000002</v>
      </c>
      <c r="G142" s="35">
        <f t="shared" si="50"/>
        <v>4910.5834800000002</v>
      </c>
      <c r="H142" s="35">
        <f t="shared" si="50"/>
        <v>4910.5834800000002</v>
      </c>
    </row>
    <row r="143" spans="1:8" s="4" customFormat="1" ht="31.5" x14ac:dyDescent="0.25">
      <c r="A143" s="41" t="s">
        <v>64</v>
      </c>
      <c r="B143" s="28" t="s">
        <v>63</v>
      </c>
      <c r="C143" s="34" t="s">
        <v>65</v>
      </c>
      <c r="D143" s="55"/>
      <c r="E143" s="55"/>
      <c r="F143" s="35">
        <f t="shared" si="50"/>
        <v>2641.4095000000002</v>
      </c>
      <c r="G143" s="35">
        <f t="shared" si="50"/>
        <v>4910.5834800000002</v>
      </c>
      <c r="H143" s="35">
        <f t="shared" si="50"/>
        <v>4910.5834800000002</v>
      </c>
    </row>
    <row r="144" spans="1:8" s="4" customFormat="1" ht="47.25" x14ac:dyDescent="0.25">
      <c r="A144" s="41" t="s">
        <v>33</v>
      </c>
      <c r="B144" s="55" t="s">
        <v>63</v>
      </c>
      <c r="C144" s="28" t="s">
        <v>65</v>
      </c>
      <c r="D144" s="28" t="s">
        <v>12</v>
      </c>
      <c r="E144" s="28" t="s">
        <v>11</v>
      </c>
      <c r="F144" s="35">
        <v>2641.4095000000002</v>
      </c>
      <c r="G144" s="35">
        <v>4910.5834800000002</v>
      </c>
      <c r="H144" s="35">
        <v>4910.5834800000002</v>
      </c>
    </row>
    <row r="145" spans="1:8" s="4" customFormat="1" ht="40.5" customHeight="1" x14ac:dyDescent="0.25">
      <c r="A145" s="41" t="s">
        <v>9</v>
      </c>
      <c r="B145" s="55" t="s">
        <v>63</v>
      </c>
      <c r="C145" s="28" t="s">
        <v>10</v>
      </c>
      <c r="D145" s="55"/>
      <c r="E145" s="28"/>
      <c r="F145" s="35">
        <f t="shared" ref="F145:G146" si="51">F146</f>
        <v>629.85500000000002</v>
      </c>
      <c r="G145" s="35">
        <f t="shared" si="51"/>
        <v>823.59500000000003</v>
      </c>
      <c r="H145" s="35">
        <f>H146</f>
        <v>810.47500000000002</v>
      </c>
    </row>
    <row r="146" spans="1:8" s="4" customFormat="1" ht="31.5" x14ac:dyDescent="0.25">
      <c r="A146" s="41" t="s">
        <v>43</v>
      </c>
      <c r="B146" s="55" t="s">
        <v>63</v>
      </c>
      <c r="C146" s="28" t="s">
        <v>66</v>
      </c>
      <c r="D146" s="55"/>
      <c r="E146" s="55"/>
      <c r="F146" s="35">
        <f t="shared" si="51"/>
        <v>629.85500000000002</v>
      </c>
      <c r="G146" s="35">
        <f t="shared" si="51"/>
        <v>823.59500000000003</v>
      </c>
      <c r="H146" s="35">
        <f>H147</f>
        <v>810.47500000000002</v>
      </c>
    </row>
    <row r="147" spans="1:8" s="4" customFormat="1" ht="47.25" x14ac:dyDescent="0.25">
      <c r="A147" s="41" t="s">
        <v>33</v>
      </c>
      <c r="B147" s="55" t="s">
        <v>63</v>
      </c>
      <c r="C147" s="28" t="s">
        <v>66</v>
      </c>
      <c r="D147" s="28" t="s">
        <v>12</v>
      </c>
      <c r="E147" s="28" t="s">
        <v>11</v>
      </c>
      <c r="F147" s="35">
        <v>629.85500000000002</v>
      </c>
      <c r="G147" s="35">
        <v>823.59500000000003</v>
      </c>
      <c r="H147" s="35">
        <v>810.47500000000002</v>
      </c>
    </row>
    <row r="148" spans="1:8" s="4" customFormat="1" ht="15.75" hidden="1" x14ac:dyDescent="0.25">
      <c r="A148" s="48" t="s">
        <v>13</v>
      </c>
      <c r="B148" s="55" t="s">
        <v>63</v>
      </c>
      <c r="C148" s="49">
        <v>800</v>
      </c>
      <c r="D148" s="28"/>
      <c r="E148" s="28"/>
      <c r="F148" s="35">
        <f>F149</f>
        <v>0</v>
      </c>
      <c r="G148" s="35">
        <f t="shared" ref="G148:H149" si="52">G149</f>
        <v>0</v>
      </c>
      <c r="H148" s="35">
        <f t="shared" si="52"/>
        <v>0</v>
      </c>
    </row>
    <row r="149" spans="1:8" s="4" customFormat="1" ht="15.75" hidden="1" x14ac:dyDescent="0.25">
      <c r="A149" s="41" t="s">
        <v>162</v>
      </c>
      <c r="B149" s="55" t="s">
        <v>63</v>
      </c>
      <c r="C149" s="49">
        <v>850</v>
      </c>
      <c r="D149" s="28"/>
      <c r="E149" s="28"/>
      <c r="F149" s="35">
        <v>0</v>
      </c>
      <c r="G149" s="35">
        <f t="shared" si="52"/>
        <v>0</v>
      </c>
      <c r="H149" s="35">
        <f t="shared" si="52"/>
        <v>0</v>
      </c>
    </row>
    <row r="150" spans="1:8" s="4" customFormat="1" ht="47.25" hidden="1" x14ac:dyDescent="0.25">
      <c r="A150" s="41" t="s">
        <v>33</v>
      </c>
      <c r="B150" s="55" t="s">
        <v>63</v>
      </c>
      <c r="C150" s="28" t="s">
        <v>163</v>
      </c>
      <c r="D150" s="28" t="s">
        <v>12</v>
      </c>
      <c r="E150" s="28" t="s">
        <v>11</v>
      </c>
      <c r="F150" s="35">
        <v>0</v>
      </c>
      <c r="G150" s="35">
        <v>0</v>
      </c>
      <c r="H150" s="35">
        <v>0</v>
      </c>
    </row>
    <row r="151" spans="1:8" s="4" customFormat="1" ht="47.25" x14ac:dyDescent="0.25">
      <c r="A151" s="42" t="s">
        <v>67</v>
      </c>
      <c r="B151" s="49" t="s">
        <v>68</v>
      </c>
      <c r="C151" s="28"/>
      <c r="D151" s="28"/>
      <c r="E151" s="28"/>
      <c r="F151" s="35">
        <f>F152+F160+F164+F156</f>
        <v>282.14600000000002</v>
      </c>
      <c r="G151" s="35">
        <f t="shared" ref="G151:H151" si="53">G152+G160+G164</f>
        <v>0</v>
      </c>
      <c r="H151" s="35">
        <f t="shared" si="53"/>
        <v>0</v>
      </c>
    </row>
    <row r="152" spans="1:8" s="4" customFormat="1" ht="51.75" customHeight="1" x14ac:dyDescent="0.25">
      <c r="A152" s="3" t="s">
        <v>128</v>
      </c>
      <c r="B152" s="28" t="s">
        <v>69</v>
      </c>
      <c r="C152" s="28"/>
      <c r="D152" s="28"/>
      <c r="E152" s="28"/>
      <c r="F152" s="35">
        <f t="shared" ref="F152:F153" si="54">F153</f>
        <v>194.9</v>
      </c>
      <c r="G152" s="35">
        <f t="shared" ref="G152" si="55">G153+G161+G165</f>
        <v>0</v>
      </c>
      <c r="H152" s="35">
        <f>H153</f>
        <v>0</v>
      </c>
    </row>
    <row r="153" spans="1:8" s="4" customFormat="1" ht="15.75" x14ac:dyDescent="0.25">
      <c r="A153" s="42" t="s">
        <v>154</v>
      </c>
      <c r="B153" s="28" t="s">
        <v>69</v>
      </c>
      <c r="C153" s="28" t="s">
        <v>18</v>
      </c>
      <c r="D153" s="28"/>
      <c r="E153" s="28"/>
      <c r="F153" s="35">
        <f t="shared" si="54"/>
        <v>194.9</v>
      </c>
      <c r="G153" s="35">
        <f t="shared" ref="G153" si="56">G154+G162+G166</f>
        <v>0</v>
      </c>
      <c r="H153" s="35">
        <f>H154</f>
        <v>0</v>
      </c>
    </row>
    <row r="154" spans="1:8" s="4" customFormat="1" ht="15.75" x14ac:dyDescent="0.25">
      <c r="A154" s="42" t="s">
        <v>70</v>
      </c>
      <c r="B154" s="28" t="s">
        <v>69</v>
      </c>
      <c r="C154" s="28" t="s">
        <v>71</v>
      </c>
      <c r="D154" s="28"/>
      <c r="E154" s="28"/>
      <c r="F154" s="35">
        <f>F155</f>
        <v>194.9</v>
      </c>
      <c r="G154" s="35">
        <f t="shared" ref="G154" si="57">G155+G163+G167</f>
        <v>0</v>
      </c>
      <c r="H154" s="35">
        <v>0</v>
      </c>
    </row>
    <row r="155" spans="1:8" s="4" customFormat="1" ht="57" customHeight="1" x14ac:dyDescent="0.25">
      <c r="A155" s="41" t="s">
        <v>33</v>
      </c>
      <c r="B155" s="28" t="s">
        <v>69</v>
      </c>
      <c r="C155" s="28" t="s">
        <v>71</v>
      </c>
      <c r="D155" s="28" t="s">
        <v>12</v>
      </c>
      <c r="E155" s="28" t="s">
        <v>11</v>
      </c>
      <c r="F155" s="35">
        <v>194.9</v>
      </c>
      <c r="G155" s="35">
        <v>0</v>
      </c>
      <c r="H155" s="35">
        <v>0</v>
      </c>
    </row>
    <row r="156" spans="1:8" s="4" customFormat="1" ht="57" hidden="1" customHeight="1" x14ac:dyDescent="0.25">
      <c r="A156" s="3" t="s">
        <v>168</v>
      </c>
      <c r="B156" s="28" t="s">
        <v>170</v>
      </c>
      <c r="C156" s="28"/>
      <c r="D156" s="28"/>
      <c r="E156" s="28"/>
      <c r="F156" s="35">
        <f>F157</f>
        <v>0</v>
      </c>
      <c r="G156" s="35">
        <f t="shared" ref="G156:H157" si="58">G157</f>
        <v>0</v>
      </c>
      <c r="H156" s="35">
        <f t="shared" si="58"/>
        <v>0</v>
      </c>
    </row>
    <row r="157" spans="1:8" s="4" customFormat="1" ht="27" hidden="1" customHeight="1" x14ac:dyDescent="0.25">
      <c r="A157" s="6" t="s">
        <v>154</v>
      </c>
      <c r="B157" s="28" t="s">
        <v>170</v>
      </c>
      <c r="C157" s="28" t="s">
        <v>18</v>
      </c>
      <c r="D157" s="28"/>
      <c r="E157" s="28"/>
      <c r="F157" s="35">
        <f>F158</f>
        <v>0</v>
      </c>
      <c r="G157" s="35">
        <f t="shared" si="58"/>
        <v>0</v>
      </c>
      <c r="H157" s="35">
        <f t="shared" si="58"/>
        <v>0</v>
      </c>
    </row>
    <row r="158" spans="1:8" s="4" customFormat="1" ht="28.5" hidden="1" customHeight="1" x14ac:dyDescent="0.25">
      <c r="A158" s="3" t="s">
        <v>169</v>
      </c>
      <c r="B158" s="28" t="s">
        <v>170</v>
      </c>
      <c r="C158" s="28" t="s">
        <v>71</v>
      </c>
      <c r="D158" s="28"/>
      <c r="E158" s="28"/>
      <c r="F158" s="35">
        <v>0</v>
      </c>
      <c r="G158" s="35">
        <v>0</v>
      </c>
      <c r="H158" s="35">
        <v>0</v>
      </c>
    </row>
    <row r="159" spans="1:8" s="4" customFormat="1" ht="57" hidden="1" customHeight="1" x14ac:dyDescent="0.25">
      <c r="A159" s="41" t="s">
        <v>33</v>
      </c>
      <c r="B159" s="28" t="s">
        <v>170</v>
      </c>
      <c r="C159" s="28" t="s">
        <v>71</v>
      </c>
      <c r="D159" s="28" t="s">
        <v>12</v>
      </c>
      <c r="E159" s="28" t="s">
        <v>11</v>
      </c>
      <c r="F159" s="35">
        <v>0</v>
      </c>
      <c r="G159" s="35">
        <v>0</v>
      </c>
      <c r="H159" s="35">
        <v>0</v>
      </c>
    </row>
    <row r="160" spans="1:8" s="4" customFormat="1" ht="47.25" x14ac:dyDescent="0.25">
      <c r="A160" s="56" t="s">
        <v>139</v>
      </c>
      <c r="B160" s="49" t="s">
        <v>72</v>
      </c>
      <c r="C160" s="28"/>
      <c r="D160" s="28"/>
      <c r="E160" s="28"/>
      <c r="F160" s="35">
        <f t="shared" ref="F160:G162" si="59">F161</f>
        <v>56.107999999999997</v>
      </c>
      <c r="G160" s="35">
        <f t="shared" si="59"/>
        <v>0</v>
      </c>
      <c r="H160" s="35">
        <f>H161</f>
        <v>0</v>
      </c>
    </row>
    <row r="161" spans="1:256" s="4" customFormat="1" ht="15.75" x14ac:dyDescent="0.25">
      <c r="A161" s="42" t="s">
        <v>154</v>
      </c>
      <c r="B161" s="49" t="s">
        <v>72</v>
      </c>
      <c r="C161" s="28" t="s">
        <v>18</v>
      </c>
      <c r="D161" s="28"/>
      <c r="E161" s="28"/>
      <c r="F161" s="35">
        <f t="shared" si="59"/>
        <v>56.107999999999997</v>
      </c>
      <c r="G161" s="35">
        <f t="shared" si="59"/>
        <v>0</v>
      </c>
      <c r="H161" s="35">
        <f>H162</f>
        <v>0</v>
      </c>
    </row>
    <row r="162" spans="1:256" s="4" customFormat="1" ht="15.75" x14ac:dyDescent="0.25">
      <c r="A162" s="42" t="s">
        <v>70</v>
      </c>
      <c r="B162" s="49" t="s">
        <v>72</v>
      </c>
      <c r="C162" s="28" t="s">
        <v>71</v>
      </c>
      <c r="D162" s="28"/>
      <c r="E162" s="28"/>
      <c r="F162" s="35">
        <f>F163</f>
        <v>56.107999999999997</v>
      </c>
      <c r="G162" s="35">
        <f t="shared" si="59"/>
        <v>0</v>
      </c>
      <c r="H162" s="35">
        <f>H163</f>
        <v>0</v>
      </c>
    </row>
    <row r="163" spans="1:256" s="4" customFormat="1" ht="47.25" x14ac:dyDescent="0.25">
      <c r="A163" s="41" t="s">
        <v>34</v>
      </c>
      <c r="B163" s="49" t="s">
        <v>72</v>
      </c>
      <c r="C163" s="28" t="s">
        <v>71</v>
      </c>
      <c r="D163" s="28" t="s">
        <v>12</v>
      </c>
      <c r="E163" s="28" t="s">
        <v>8</v>
      </c>
      <c r="F163" s="35">
        <v>56.107999999999997</v>
      </c>
      <c r="G163" s="35">
        <v>0</v>
      </c>
      <c r="H163" s="35">
        <v>0</v>
      </c>
    </row>
    <row r="164" spans="1:256" s="4" customFormat="1" ht="47.25" x14ac:dyDescent="0.25">
      <c r="A164" s="42" t="s">
        <v>155</v>
      </c>
      <c r="B164" s="49" t="s">
        <v>73</v>
      </c>
      <c r="C164" s="28"/>
      <c r="D164" s="28"/>
      <c r="E164" s="28"/>
      <c r="F164" s="35">
        <f t="shared" ref="F164:G166" si="60">F165</f>
        <v>31.138000000000002</v>
      </c>
      <c r="G164" s="35">
        <f t="shared" si="60"/>
        <v>0</v>
      </c>
      <c r="H164" s="35">
        <f>H165</f>
        <v>0</v>
      </c>
    </row>
    <row r="165" spans="1:256" s="4" customFormat="1" ht="15.75" x14ac:dyDescent="0.25">
      <c r="A165" s="42" t="s">
        <v>154</v>
      </c>
      <c r="B165" s="49" t="s">
        <v>73</v>
      </c>
      <c r="C165" s="28" t="s">
        <v>18</v>
      </c>
      <c r="D165" s="28"/>
      <c r="E165" s="28"/>
      <c r="F165" s="35">
        <f t="shared" si="60"/>
        <v>31.138000000000002</v>
      </c>
      <c r="G165" s="35">
        <f t="shared" si="60"/>
        <v>0</v>
      </c>
      <c r="H165" s="35">
        <f>H166</f>
        <v>0</v>
      </c>
    </row>
    <row r="166" spans="1:256" s="4" customFormat="1" ht="15.75" x14ac:dyDescent="0.25">
      <c r="A166" s="42" t="s">
        <v>70</v>
      </c>
      <c r="B166" s="49" t="s">
        <v>73</v>
      </c>
      <c r="C166" s="28" t="s">
        <v>71</v>
      </c>
      <c r="D166" s="28"/>
      <c r="E166" s="28"/>
      <c r="F166" s="35">
        <v>31.138000000000002</v>
      </c>
      <c r="G166" s="35">
        <f t="shared" si="60"/>
        <v>0</v>
      </c>
      <c r="H166" s="35">
        <f>H167</f>
        <v>0</v>
      </c>
    </row>
    <row r="167" spans="1:256" s="4" customFormat="1" ht="69" customHeight="1" x14ac:dyDescent="0.25">
      <c r="A167" s="41" t="s">
        <v>33</v>
      </c>
      <c r="B167" s="49" t="s">
        <v>73</v>
      </c>
      <c r="C167" s="34" t="s">
        <v>71</v>
      </c>
      <c r="D167" s="28" t="s">
        <v>12</v>
      </c>
      <c r="E167" s="28" t="s">
        <v>11</v>
      </c>
      <c r="F167" s="35">
        <v>31.138000000000002</v>
      </c>
      <c r="G167" s="35">
        <v>0</v>
      </c>
      <c r="H167" s="35">
        <v>0</v>
      </c>
    </row>
    <row r="168" spans="1:256" s="4" customFormat="1" ht="78.75" x14ac:dyDescent="0.25">
      <c r="A168" s="41" t="s">
        <v>74</v>
      </c>
      <c r="B168" s="49" t="s">
        <v>75</v>
      </c>
      <c r="C168" s="34"/>
      <c r="D168" s="49"/>
      <c r="E168" s="49"/>
      <c r="F168" s="35">
        <f t="shared" ref="F168:G170" si="61">F169</f>
        <v>3.52</v>
      </c>
      <c r="G168" s="35">
        <f t="shared" si="61"/>
        <v>3.52</v>
      </c>
      <c r="H168" s="35">
        <f>H169</f>
        <v>3.52</v>
      </c>
    </row>
    <row r="169" spans="1:256" s="4" customFormat="1" ht="31.5" x14ac:dyDescent="0.25">
      <c r="A169" s="41" t="s">
        <v>9</v>
      </c>
      <c r="B169" s="49" t="s">
        <v>75</v>
      </c>
      <c r="C169" s="34" t="s">
        <v>10</v>
      </c>
      <c r="D169" s="49"/>
      <c r="E169" s="49"/>
      <c r="F169" s="35">
        <f t="shared" si="61"/>
        <v>3.52</v>
      </c>
      <c r="G169" s="35">
        <f t="shared" si="61"/>
        <v>3.52</v>
      </c>
      <c r="H169" s="35">
        <f>H170</f>
        <v>3.52</v>
      </c>
    </row>
    <row r="170" spans="1:256" s="4" customFormat="1" ht="31.5" x14ac:dyDescent="0.25">
      <c r="A170" s="41" t="s">
        <v>43</v>
      </c>
      <c r="B170" s="49" t="s">
        <v>75</v>
      </c>
      <c r="C170" s="34" t="s">
        <v>66</v>
      </c>
      <c r="D170" s="49"/>
      <c r="E170" s="49"/>
      <c r="F170" s="35">
        <f t="shared" si="61"/>
        <v>3.52</v>
      </c>
      <c r="G170" s="35">
        <f t="shared" si="61"/>
        <v>3.52</v>
      </c>
      <c r="H170" s="35">
        <f>H171</f>
        <v>3.52</v>
      </c>
    </row>
    <row r="171" spans="1:256" s="4" customFormat="1" ht="31.5" x14ac:dyDescent="0.25">
      <c r="A171" s="42" t="s">
        <v>156</v>
      </c>
      <c r="B171" s="49" t="s">
        <v>75</v>
      </c>
      <c r="C171" s="34" t="s">
        <v>66</v>
      </c>
      <c r="D171" s="34" t="s">
        <v>17</v>
      </c>
      <c r="E171" s="34" t="s">
        <v>30</v>
      </c>
      <c r="F171" s="39">
        <v>3.52</v>
      </c>
      <c r="G171" s="39">
        <v>3.52</v>
      </c>
      <c r="H171" s="35">
        <v>3.52</v>
      </c>
    </row>
    <row r="172" spans="1:256" s="4" customFormat="1" ht="51" customHeight="1" x14ac:dyDescent="0.25">
      <c r="A172" s="52" t="s">
        <v>76</v>
      </c>
      <c r="B172" s="53" t="s">
        <v>77</v>
      </c>
      <c r="C172" s="54"/>
      <c r="D172" s="53"/>
      <c r="E172" s="53"/>
      <c r="F172" s="29">
        <f t="shared" ref="F172:G172" si="62">F174</f>
        <v>617.87400000000002</v>
      </c>
      <c r="G172" s="29">
        <f t="shared" si="62"/>
        <v>1003.081</v>
      </c>
      <c r="H172" s="29">
        <f>H174</f>
        <v>1003.081</v>
      </c>
    </row>
    <row r="173" spans="1:256" s="4" customFormat="1" ht="16.5" customHeight="1" x14ac:dyDescent="0.25">
      <c r="A173" s="41" t="s">
        <v>32</v>
      </c>
      <c r="B173" s="55" t="s">
        <v>78</v>
      </c>
      <c r="C173" s="28"/>
      <c r="D173" s="28"/>
      <c r="E173" s="28"/>
      <c r="F173" s="35">
        <f t="shared" ref="F173:G173" si="63">F174</f>
        <v>617.87400000000002</v>
      </c>
      <c r="G173" s="35">
        <f t="shared" si="63"/>
        <v>1003.081</v>
      </c>
      <c r="H173" s="35">
        <f>H174</f>
        <v>1003.081</v>
      </c>
    </row>
    <row r="174" spans="1:256" s="23" customFormat="1" ht="47.25" x14ac:dyDescent="0.25">
      <c r="A174" s="42" t="s">
        <v>76</v>
      </c>
      <c r="B174" s="55" t="s">
        <v>79</v>
      </c>
      <c r="C174" s="28"/>
      <c r="D174" s="28"/>
      <c r="E174" s="28"/>
      <c r="F174" s="35">
        <f t="shared" ref="F174:G174" si="64">F177</f>
        <v>617.87400000000002</v>
      </c>
      <c r="G174" s="35">
        <f t="shared" si="64"/>
        <v>1003.081</v>
      </c>
      <c r="H174" s="35">
        <f>H177</f>
        <v>1003.081</v>
      </c>
      <c r="I174" s="19"/>
      <c r="J174" s="79"/>
      <c r="K174" s="20"/>
      <c r="L174" s="79"/>
      <c r="M174" s="19"/>
      <c r="N174" s="21"/>
      <c r="O174" s="19"/>
      <c r="P174" s="22"/>
      <c r="Q174" s="79"/>
      <c r="R174" s="20"/>
      <c r="S174" s="79"/>
      <c r="T174" s="19"/>
      <c r="U174" s="21"/>
      <c r="V174" s="19"/>
      <c r="W174" s="22"/>
      <c r="X174" s="79"/>
      <c r="Y174" s="20"/>
      <c r="Z174" s="79"/>
      <c r="AA174" s="19"/>
      <c r="AB174" s="21"/>
      <c r="AC174" s="19"/>
      <c r="AD174" s="22"/>
      <c r="AE174" s="79"/>
      <c r="AF174" s="20"/>
      <c r="AG174" s="79"/>
      <c r="AH174" s="19"/>
      <c r="AI174" s="21"/>
      <c r="AJ174" s="19"/>
      <c r="AK174" s="22"/>
      <c r="AL174" s="79"/>
      <c r="AM174" s="20"/>
      <c r="AN174" s="79"/>
      <c r="AO174" s="19"/>
      <c r="AP174" s="21"/>
      <c r="AQ174" s="19"/>
      <c r="AR174" s="22"/>
      <c r="AS174" s="79"/>
      <c r="AT174" s="20"/>
      <c r="AU174" s="79"/>
      <c r="AV174" s="19"/>
      <c r="AW174" s="21"/>
      <c r="AX174" s="19"/>
      <c r="AY174" s="22"/>
      <c r="AZ174" s="79"/>
      <c r="BA174" s="20"/>
      <c r="BB174" s="79"/>
      <c r="BC174" s="19"/>
      <c r="BD174" s="21"/>
      <c r="BE174" s="19"/>
      <c r="BF174" s="22"/>
      <c r="BG174" s="79"/>
      <c r="BH174" s="20"/>
      <c r="BI174" s="79"/>
      <c r="BJ174" s="19"/>
      <c r="BK174" s="21"/>
      <c r="BL174" s="19"/>
      <c r="BM174" s="22"/>
      <c r="BN174" s="79"/>
      <c r="BO174" s="20"/>
      <c r="BP174" s="79"/>
      <c r="BQ174" s="19"/>
      <c r="BR174" s="21"/>
      <c r="BS174" s="19"/>
      <c r="BT174" s="22"/>
      <c r="BU174" s="79"/>
      <c r="BV174" s="20"/>
      <c r="BW174" s="79"/>
      <c r="BX174" s="19"/>
      <c r="BY174" s="21"/>
      <c r="BZ174" s="19"/>
      <c r="CA174" s="22"/>
      <c r="CB174" s="79"/>
      <c r="CC174" s="20"/>
      <c r="CD174" s="79"/>
      <c r="CE174" s="19"/>
      <c r="CF174" s="21"/>
      <c r="CG174" s="19"/>
      <c r="CH174" s="22"/>
      <c r="CI174" s="79"/>
      <c r="CJ174" s="20"/>
      <c r="CK174" s="79"/>
      <c r="CL174" s="19"/>
      <c r="CM174" s="21"/>
      <c r="CN174" s="19"/>
      <c r="CO174" s="22"/>
      <c r="CP174" s="79"/>
      <c r="CQ174" s="20"/>
      <c r="CR174" s="79"/>
      <c r="CS174" s="19"/>
      <c r="CT174" s="21"/>
      <c r="CU174" s="19"/>
      <c r="CV174" s="22"/>
      <c r="CW174" s="79"/>
      <c r="CX174" s="20"/>
      <c r="CY174" s="79"/>
      <c r="CZ174" s="19"/>
      <c r="DA174" s="21"/>
      <c r="DB174" s="19"/>
      <c r="DC174" s="22"/>
      <c r="DD174" s="79"/>
      <c r="DE174" s="20"/>
      <c r="DF174" s="79"/>
      <c r="DG174" s="19"/>
      <c r="DH174" s="21"/>
      <c r="DI174" s="19"/>
      <c r="DJ174" s="22"/>
      <c r="DK174" s="79"/>
      <c r="DL174" s="20"/>
      <c r="DM174" s="79"/>
      <c r="DN174" s="19"/>
      <c r="DO174" s="21"/>
      <c r="DP174" s="19"/>
      <c r="DQ174" s="22"/>
      <c r="DR174" s="79"/>
      <c r="DS174" s="20"/>
      <c r="DT174" s="79"/>
      <c r="DU174" s="19"/>
      <c r="DV174" s="21"/>
      <c r="DW174" s="19"/>
      <c r="DX174" s="22"/>
      <c r="DY174" s="79"/>
      <c r="DZ174" s="20"/>
      <c r="EA174" s="79"/>
      <c r="EB174" s="19"/>
      <c r="EC174" s="21"/>
      <c r="ED174" s="19"/>
      <c r="EE174" s="22"/>
      <c r="EF174" s="79"/>
      <c r="EG174" s="20"/>
      <c r="EH174" s="79"/>
      <c r="EI174" s="19"/>
      <c r="EJ174" s="21"/>
      <c r="EK174" s="19"/>
      <c r="EL174" s="22"/>
      <c r="EM174" s="79"/>
      <c r="EN174" s="20"/>
      <c r="EO174" s="79"/>
      <c r="EP174" s="19"/>
      <c r="EQ174" s="21"/>
      <c r="ER174" s="19"/>
      <c r="ES174" s="22"/>
      <c r="ET174" s="79"/>
      <c r="EU174" s="20"/>
      <c r="EV174" s="79"/>
      <c r="EW174" s="19"/>
      <c r="EX174" s="21"/>
      <c r="EY174" s="19"/>
      <c r="EZ174" s="22"/>
      <c r="FA174" s="79"/>
      <c r="FB174" s="20"/>
      <c r="FC174" s="79"/>
      <c r="FD174" s="19"/>
      <c r="FE174" s="21"/>
      <c r="FF174" s="19"/>
      <c r="FG174" s="22"/>
      <c r="FH174" s="79"/>
      <c r="FI174" s="20"/>
      <c r="FJ174" s="79"/>
      <c r="FK174" s="19"/>
      <c r="FL174" s="21"/>
      <c r="FM174" s="19"/>
      <c r="FN174" s="22"/>
      <c r="FO174" s="79"/>
      <c r="FP174" s="20"/>
      <c r="FQ174" s="79"/>
      <c r="FR174" s="19"/>
      <c r="FS174" s="21"/>
      <c r="FT174" s="19"/>
      <c r="FU174" s="22"/>
      <c r="FV174" s="79"/>
      <c r="FW174" s="20"/>
      <c r="FX174" s="79"/>
      <c r="FY174" s="19"/>
      <c r="FZ174" s="21"/>
      <c r="GA174" s="19"/>
      <c r="GB174" s="22"/>
      <c r="GC174" s="79"/>
      <c r="GD174" s="20"/>
      <c r="GE174" s="79"/>
      <c r="GF174" s="19"/>
      <c r="GG174" s="21"/>
      <c r="GH174" s="19"/>
      <c r="GI174" s="22"/>
      <c r="GJ174" s="79"/>
      <c r="GK174" s="20"/>
      <c r="GL174" s="79"/>
      <c r="GM174" s="19"/>
      <c r="GN174" s="21"/>
      <c r="GO174" s="19"/>
      <c r="GP174" s="22"/>
      <c r="GQ174" s="79"/>
      <c r="GR174" s="20"/>
      <c r="GS174" s="79"/>
      <c r="GT174" s="19"/>
      <c r="GU174" s="21"/>
      <c r="GV174" s="19"/>
      <c r="GW174" s="22"/>
      <c r="GX174" s="79"/>
      <c r="GY174" s="20"/>
      <c r="GZ174" s="79"/>
      <c r="HA174" s="19"/>
      <c r="HB174" s="21"/>
      <c r="HC174" s="19"/>
      <c r="HD174" s="22"/>
      <c r="HE174" s="79"/>
      <c r="HF174" s="20"/>
      <c r="HG174" s="79"/>
      <c r="HH174" s="19"/>
      <c r="HI174" s="21"/>
      <c r="HJ174" s="19"/>
      <c r="HK174" s="22"/>
      <c r="HL174" s="79"/>
      <c r="HM174" s="20"/>
      <c r="HN174" s="79"/>
      <c r="HO174" s="19"/>
      <c r="HP174" s="21"/>
      <c r="HQ174" s="19"/>
      <c r="HR174" s="22"/>
      <c r="HS174" s="79"/>
      <c r="HT174" s="20"/>
      <c r="HU174" s="79"/>
      <c r="HV174" s="19"/>
      <c r="HW174" s="21"/>
      <c r="HX174" s="19"/>
      <c r="HY174" s="22"/>
      <c r="HZ174" s="79"/>
      <c r="IA174" s="20"/>
      <c r="IB174" s="79"/>
      <c r="IC174" s="19"/>
      <c r="ID174" s="21"/>
      <c r="IE174" s="19"/>
      <c r="IF174" s="22"/>
      <c r="IG174" s="79"/>
      <c r="IH174" s="20"/>
      <c r="II174" s="79"/>
      <c r="IJ174" s="19"/>
      <c r="IK174" s="21"/>
      <c r="IL174" s="19"/>
      <c r="IM174" s="22"/>
      <c r="IN174" s="79"/>
      <c r="IO174" s="20"/>
      <c r="IP174" s="79"/>
      <c r="IQ174" s="19"/>
      <c r="IR174" s="21"/>
      <c r="IS174" s="19"/>
      <c r="IT174" s="22"/>
      <c r="IU174" s="79"/>
      <c r="IV174" s="20"/>
    </row>
    <row r="175" spans="1:256" s="23" customFormat="1" ht="78.75" x14ac:dyDescent="0.25">
      <c r="A175" s="48" t="s">
        <v>6</v>
      </c>
      <c r="B175" s="55" t="s">
        <v>79</v>
      </c>
      <c r="C175" s="34" t="s">
        <v>7</v>
      </c>
      <c r="D175" s="34"/>
      <c r="E175" s="34"/>
      <c r="F175" s="35">
        <f t="shared" ref="F175:G176" si="65">F176</f>
        <v>617.87400000000002</v>
      </c>
      <c r="G175" s="35">
        <f t="shared" si="65"/>
        <v>1003.081</v>
      </c>
      <c r="H175" s="35">
        <f>H176</f>
        <v>1003.081</v>
      </c>
      <c r="I175" s="19"/>
      <c r="J175" s="79"/>
      <c r="K175" s="20"/>
      <c r="L175" s="79"/>
      <c r="M175" s="19"/>
      <c r="N175" s="21"/>
      <c r="O175" s="19"/>
      <c r="P175" s="22"/>
      <c r="Q175" s="79"/>
      <c r="R175" s="20"/>
      <c r="S175" s="79"/>
      <c r="T175" s="19"/>
      <c r="U175" s="21"/>
      <c r="V175" s="19"/>
      <c r="W175" s="22"/>
      <c r="X175" s="79"/>
      <c r="Y175" s="20"/>
      <c r="Z175" s="79"/>
      <c r="AA175" s="19"/>
      <c r="AB175" s="21"/>
      <c r="AC175" s="19"/>
      <c r="AD175" s="22"/>
      <c r="AE175" s="79"/>
      <c r="AF175" s="20"/>
      <c r="AG175" s="79"/>
      <c r="AH175" s="19"/>
      <c r="AI175" s="21"/>
      <c r="AJ175" s="19"/>
      <c r="AK175" s="22"/>
      <c r="AL175" s="79"/>
      <c r="AM175" s="20"/>
      <c r="AN175" s="79"/>
      <c r="AO175" s="19"/>
      <c r="AP175" s="21"/>
      <c r="AQ175" s="19"/>
      <c r="AR175" s="22"/>
      <c r="AS175" s="79"/>
      <c r="AT175" s="20"/>
      <c r="AU175" s="79"/>
      <c r="AV175" s="19"/>
      <c r="AW175" s="21"/>
      <c r="AX175" s="19"/>
      <c r="AY175" s="22"/>
      <c r="AZ175" s="79"/>
      <c r="BA175" s="20"/>
      <c r="BB175" s="79"/>
      <c r="BC175" s="19"/>
      <c r="BD175" s="21"/>
      <c r="BE175" s="19"/>
      <c r="BF175" s="22"/>
      <c r="BG175" s="79"/>
      <c r="BH175" s="20"/>
      <c r="BI175" s="79"/>
      <c r="BJ175" s="19"/>
      <c r="BK175" s="21"/>
      <c r="BL175" s="19"/>
      <c r="BM175" s="22"/>
      <c r="BN175" s="79"/>
      <c r="BO175" s="20"/>
      <c r="BP175" s="79"/>
      <c r="BQ175" s="19"/>
      <c r="BR175" s="21"/>
      <c r="BS175" s="19"/>
      <c r="BT175" s="22"/>
      <c r="BU175" s="79"/>
      <c r="BV175" s="20"/>
      <c r="BW175" s="79"/>
      <c r="BX175" s="19"/>
      <c r="BY175" s="21"/>
      <c r="BZ175" s="19"/>
      <c r="CA175" s="22"/>
      <c r="CB175" s="79"/>
      <c r="CC175" s="20"/>
      <c r="CD175" s="79"/>
      <c r="CE175" s="19"/>
      <c r="CF175" s="21"/>
      <c r="CG175" s="19"/>
      <c r="CH175" s="22"/>
      <c r="CI175" s="79"/>
      <c r="CJ175" s="20"/>
      <c r="CK175" s="79"/>
      <c r="CL175" s="19"/>
      <c r="CM175" s="21"/>
      <c r="CN175" s="19"/>
      <c r="CO175" s="22"/>
      <c r="CP175" s="79"/>
      <c r="CQ175" s="20"/>
      <c r="CR175" s="79"/>
      <c r="CS175" s="19"/>
      <c r="CT175" s="21"/>
      <c r="CU175" s="19"/>
      <c r="CV175" s="22"/>
      <c r="CW175" s="79"/>
      <c r="CX175" s="20"/>
      <c r="CY175" s="79"/>
      <c r="CZ175" s="19"/>
      <c r="DA175" s="21"/>
      <c r="DB175" s="19"/>
      <c r="DC175" s="22"/>
      <c r="DD175" s="79"/>
      <c r="DE175" s="20"/>
      <c r="DF175" s="79"/>
      <c r="DG175" s="19"/>
      <c r="DH175" s="21"/>
      <c r="DI175" s="19"/>
      <c r="DJ175" s="22"/>
      <c r="DK175" s="79"/>
      <c r="DL175" s="20"/>
      <c r="DM175" s="79"/>
      <c r="DN175" s="19"/>
      <c r="DO175" s="21"/>
      <c r="DP175" s="19"/>
      <c r="DQ175" s="22"/>
      <c r="DR175" s="79"/>
      <c r="DS175" s="20"/>
      <c r="DT175" s="79"/>
      <c r="DU175" s="19"/>
      <c r="DV175" s="21"/>
      <c r="DW175" s="19"/>
      <c r="DX175" s="22"/>
      <c r="DY175" s="79"/>
      <c r="DZ175" s="20"/>
      <c r="EA175" s="79"/>
      <c r="EB175" s="19"/>
      <c r="EC175" s="21"/>
      <c r="ED175" s="19"/>
      <c r="EE175" s="22"/>
      <c r="EF175" s="79"/>
      <c r="EG175" s="20"/>
      <c r="EH175" s="79"/>
      <c r="EI175" s="19"/>
      <c r="EJ175" s="21"/>
      <c r="EK175" s="19"/>
      <c r="EL175" s="22"/>
      <c r="EM175" s="79"/>
      <c r="EN175" s="20"/>
      <c r="EO175" s="79"/>
      <c r="EP175" s="19"/>
      <c r="EQ175" s="21"/>
      <c r="ER175" s="19"/>
      <c r="ES175" s="22"/>
      <c r="ET175" s="79"/>
      <c r="EU175" s="20"/>
      <c r="EV175" s="79"/>
      <c r="EW175" s="19"/>
      <c r="EX175" s="21"/>
      <c r="EY175" s="19"/>
      <c r="EZ175" s="22"/>
      <c r="FA175" s="79"/>
      <c r="FB175" s="20"/>
      <c r="FC175" s="79"/>
      <c r="FD175" s="19"/>
      <c r="FE175" s="21"/>
      <c r="FF175" s="19"/>
      <c r="FG175" s="22"/>
      <c r="FH175" s="79"/>
      <c r="FI175" s="20"/>
      <c r="FJ175" s="79"/>
      <c r="FK175" s="19"/>
      <c r="FL175" s="21"/>
      <c r="FM175" s="19"/>
      <c r="FN175" s="22"/>
      <c r="FO175" s="79"/>
      <c r="FP175" s="20"/>
      <c r="FQ175" s="79"/>
      <c r="FR175" s="19"/>
      <c r="FS175" s="21"/>
      <c r="FT175" s="19"/>
      <c r="FU175" s="22"/>
      <c r="FV175" s="79"/>
      <c r="FW175" s="20"/>
      <c r="FX175" s="79"/>
      <c r="FY175" s="19"/>
      <c r="FZ175" s="21"/>
      <c r="GA175" s="19"/>
      <c r="GB175" s="22"/>
      <c r="GC175" s="79"/>
      <c r="GD175" s="20"/>
      <c r="GE175" s="79"/>
      <c r="GF175" s="19"/>
      <c r="GG175" s="21"/>
      <c r="GH175" s="19"/>
      <c r="GI175" s="22"/>
      <c r="GJ175" s="79"/>
      <c r="GK175" s="20"/>
      <c r="GL175" s="79"/>
      <c r="GM175" s="19"/>
      <c r="GN175" s="21"/>
      <c r="GO175" s="19"/>
      <c r="GP175" s="22"/>
      <c r="GQ175" s="79"/>
      <c r="GR175" s="20"/>
      <c r="GS175" s="79"/>
      <c r="GT175" s="19"/>
      <c r="GU175" s="21"/>
      <c r="GV175" s="19"/>
      <c r="GW175" s="22"/>
      <c r="GX175" s="79"/>
      <c r="GY175" s="20"/>
      <c r="GZ175" s="79"/>
      <c r="HA175" s="19"/>
      <c r="HB175" s="21"/>
      <c r="HC175" s="19"/>
      <c r="HD175" s="22"/>
      <c r="HE175" s="79"/>
      <c r="HF175" s="20"/>
      <c r="HG175" s="79"/>
      <c r="HH175" s="19"/>
      <c r="HI175" s="21"/>
      <c r="HJ175" s="19"/>
      <c r="HK175" s="22"/>
      <c r="HL175" s="79"/>
      <c r="HM175" s="20"/>
      <c r="HN175" s="79"/>
      <c r="HO175" s="19"/>
      <c r="HP175" s="21"/>
      <c r="HQ175" s="19"/>
      <c r="HR175" s="22"/>
      <c r="HS175" s="79"/>
      <c r="HT175" s="20"/>
      <c r="HU175" s="79"/>
      <c r="HV175" s="19"/>
      <c r="HW175" s="21"/>
      <c r="HX175" s="19"/>
      <c r="HY175" s="22"/>
      <c r="HZ175" s="79"/>
      <c r="IA175" s="20"/>
      <c r="IB175" s="79"/>
      <c r="IC175" s="19"/>
      <c r="ID175" s="21"/>
      <c r="IE175" s="19"/>
      <c r="IF175" s="22"/>
      <c r="IG175" s="79"/>
      <c r="IH175" s="20"/>
      <c r="II175" s="79"/>
      <c r="IJ175" s="19"/>
      <c r="IK175" s="21"/>
      <c r="IL175" s="19"/>
      <c r="IM175" s="22"/>
      <c r="IN175" s="79"/>
      <c r="IO175" s="20"/>
      <c r="IP175" s="79"/>
      <c r="IQ175" s="19"/>
      <c r="IR175" s="21"/>
      <c r="IS175" s="19"/>
      <c r="IT175" s="22"/>
      <c r="IU175" s="79"/>
      <c r="IV175" s="20"/>
    </row>
    <row r="176" spans="1:256" s="23" customFormat="1" ht="31.5" x14ac:dyDescent="0.25">
      <c r="A176" s="48" t="s">
        <v>64</v>
      </c>
      <c r="B176" s="55" t="s">
        <v>79</v>
      </c>
      <c r="C176" s="34" t="s">
        <v>65</v>
      </c>
      <c r="D176" s="34"/>
      <c r="E176" s="34"/>
      <c r="F176" s="35">
        <f t="shared" si="65"/>
        <v>617.87400000000002</v>
      </c>
      <c r="G176" s="35">
        <f t="shared" si="65"/>
        <v>1003.081</v>
      </c>
      <c r="H176" s="35">
        <f>H177</f>
        <v>1003.081</v>
      </c>
      <c r="I176" s="19"/>
      <c r="J176" s="79"/>
      <c r="K176" s="20"/>
      <c r="L176" s="79"/>
      <c r="M176" s="19"/>
      <c r="N176" s="21"/>
      <c r="O176" s="19"/>
      <c r="P176" s="22"/>
      <c r="Q176" s="79"/>
      <c r="R176" s="20"/>
      <c r="S176" s="79"/>
      <c r="T176" s="19"/>
      <c r="U176" s="21"/>
      <c r="V176" s="19"/>
      <c r="W176" s="22"/>
      <c r="X176" s="79"/>
      <c r="Y176" s="20"/>
      <c r="Z176" s="79"/>
      <c r="AA176" s="19"/>
      <c r="AB176" s="21"/>
      <c r="AC176" s="19"/>
      <c r="AD176" s="22"/>
      <c r="AE176" s="79"/>
      <c r="AF176" s="20"/>
      <c r="AG176" s="79"/>
      <c r="AH176" s="19"/>
      <c r="AI176" s="21"/>
      <c r="AJ176" s="19"/>
      <c r="AK176" s="22"/>
      <c r="AL176" s="79"/>
      <c r="AM176" s="20"/>
      <c r="AN176" s="79"/>
      <c r="AO176" s="19"/>
      <c r="AP176" s="21"/>
      <c r="AQ176" s="19"/>
      <c r="AR176" s="22"/>
      <c r="AS176" s="79"/>
      <c r="AT176" s="20"/>
      <c r="AU176" s="79"/>
      <c r="AV176" s="19"/>
      <c r="AW176" s="21"/>
      <c r="AX176" s="19"/>
      <c r="AY176" s="22"/>
      <c r="AZ176" s="79"/>
      <c r="BA176" s="20"/>
      <c r="BB176" s="79"/>
      <c r="BC176" s="19"/>
      <c r="BD176" s="21"/>
      <c r="BE176" s="19"/>
      <c r="BF176" s="22"/>
      <c r="BG176" s="79"/>
      <c r="BH176" s="20"/>
      <c r="BI176" s="79"/>
      <c r="BJ176" s="19"/>
      <c r="BK176" s="21"/>
      <c r="BL176" s="19"/>
      <c r="BM176" s="22"/>
      <c r="BN176" s="79"/>
      <c r="BO176" s="20"/>
      <c r="BP176" s="79"/>
      <c r="BQ176" s="19"/>
      <c r="BR176" s="21"/>
      <c r="BS176" s="19"/>
      <c r="BT176" s="22"/>
      <c r="BU176" s="79"/>
      <c r="BV176" s="20"/>
      <c r="BW176" s="79"/>
      <c r="BX176" s="19"/>
      <c r="BY176" s="21"/>
      <c r="BZ176" s="19"/>
      <c r="CA176" s="22"/>
      <c r="CB176" s="79"/>
      <c r="CC176" s="20"/>
      <c r="CD176" s="79"/>
      <c r="CE176" s="19"/>
      <c r="CF176" s="21"/>
      <c r="CG176" s="19"/>
      <c r="CH176" s="22"/>
      <c r="CI176" s="79"/>
      <c r="CJ176" s="20"/>
      <c r="CK176" s="79"/>
      <c r="CL176" s="19"/>
      <c r="CM176" s="21"/>
      <c r="CN176" s="19"/>
      <c r="CO176" s="22"/>
      <c r="CP176" s="79"/>
      <c r="CQ176" s="20"/>
      <c r="CR176" s="79"/>
      <c r="CS176" s="19"/>
      <c r="CT176" s="21"/>
      <c r="CU176" s="19"/>
      <c r="CV176" s="22"/>
      <c r="CW176" s="79"/>
      <c r="CX176" s="20"/>
      <c r="CY176" s="79"/>
      <c r="CZ176" s="19"/>
      <c r="DA176" s="21"/>
      <c r="DB176" s="19"/>
      <c r="DC176" s="22"/>
      <c r="DD176" s="79"/>
      <c r="DE176" s="20"/>
      <c r="DF176" s="79"/>
      <c r="DG176" s="19"/>
      <c r="DH176" s="21"/>
      <c r="DI176" s="19"/>
      <c r="DJ176" s="22"/>
      <c r="DK176" s="79"/>
      <c r="DL176" s="20"/>
      <c r="DM176" s="79"/>
      <c r="DN176" s="19"/>
      <c r="DO176" s="21"/>
      <c r="DP176" s="19"/>
      <c r="DQ176" s="22"/>
      <c r="DR176" s="79"/>
      <c r="DS176" s="20"/>
      <c r="DT176" s="79"/>
      <c r="DU176" s="19"/>
      <c r="DV176" s="21"/>
      <c r="DW176" s="19"/>
      <c r="DX176" s="22"/>
      <c r="DY176" s="79"/>
      <c r="DZ176" s="20"/>
      <c r="EA176" s="79"/>
      <c r="EB176" s="19"/>
      <c r="EC176" s="21"/>
      <c r="ED176" s="19"/>
      <c r="EE176" s="22"/>
      <c r="EF176" s="79"/>
      <c r="EG176" s="20"/>
      <c r="EH176" s="79"/>
      <c r="EI176" s="19"/>
      <c r="EJ176" s="21"/>
      <c r="EK176" s="19"/>
      <c r="EL176" s="22"/>
      <c r="EM176" s="79"/>
      <c r="EN176" s="20"/>
      <c r="EO176" s="79"/>
      <c r="EP176" s="19"/>
      <c r="EQ176" s="21"/>
      <c r="ER176" s="19"/>
      <c r="ES176" s="22"/>
      <c r="ET176" s="79"/>
      <c r="EU176" s="20"/>
      <c r="EV176" s="79"/>
      <c r="EW176" s="19"/>
      <c r="EX176" s="21"/>
      <c r="EY176" s="19"/>
      <c r="EZ176" s="22"/>
      <c r="FA176" s="79"/>
      <c r="FB176" s="20"/>
      <c r="FC176" s="79"/>
      <c r="FD176" s="19"/>
      <c r="FE176" s="21"/>
      <c r="FF176" s="19"/>
      <c r="FG176" s="22"/>
      <c r="FH176" s="79"/>
      <c r="FI176" s="20"/>
      <c r="FJ176" s="79"/>
      <c r="FK176" s="19"/>
      <c r="FL176" s="21"/>
      <c r="FM176" s="19"/>
      <c r="FN176" s="22"/>
      <c r="FO176" s="79"/>
      <c r="FP176" s="20"/>
      <c r="FQ176" s="79"/>
      <c r="FR176" s="19"/>
      <c r="FS176" s="21"/>
      <c r="FT176" s="19"/>
      <c r="FU176" s="22"/>
      <c r="FV176" s="79"/>
      <c r="FW176" s="20"/>
      <c r="FX176" s="79"/>
      <c r="FY176" s="19"/>
      <c r="FZ176" s="21"/>
      <c r="GA176" s="19"/>
      <c r="GB176" s="22"/>
      <c r="GC176" s="79"/>
      <c r="GD176" s="20"/>
      <c r="GE176" s="79"/>
      <c r="GF176" s="19"/>
      <c r="GG176" s="21"/>
      <c r="GH176" s="19"/>
      <c r="GI176" s="22"/>
      <c r="GJ176" s="79"/>
      <c r="GK176" s="20"/>
      <c r="GL176" s="79"/>
      <c r="GM176" s="19"/>
      <c r="GN176" s="21"/>
      <c r="GO176" s="19"/>
      <c r="GP176" s="22"/>
      <c r="GQ176" s="79"/>
      <c r="GR176" s="20"/>
      <c r="GS176" s="79"/>
      <c r="GT176" s="19"/>
      <c r="GU176" s="21"/>
      <c r="GV176" s="19"/>
      <c r="GW176" s="22"/>
      <c r="GX176" s="79"/>
      <c r="GY176" s="20"/>
      <c r="GZ176" s="79"/>
      <c r="HA176" s="19"/>
      <c r="HB176" s="21"/>
      <c r="HC176" s="19"/>
      <c r="HD176" s="22"/>
      <c r="HE176" s="79"/>
      <c r="HF176" s="20"/>
      <c r="HG176" s="79"/>
      <c r="HH176" s="19"/>
      <c r="HI176" s="21"/>
      <c r="HJ176" s="19"/>
      <c r="HK176" s="22"/>
      <c r="HL176" s="79"/>
      <c r="HM176" s="20"/>
      <c r="HN176" s="79"/>
      <c r="HO176" s="19"/>
      <c r="HP176" s="21"/>
      <c r="HQ176" s="19"/>
      <c r="HR176" s="22"/>
      <c r="HS176" s="79"/>
      <c r="HT176" s="20"/>
      <c r="HU176" s="79"/>
      <c r="HV176" s="19"/>
      <c r="HW176" s="21"/>
      <c r="HX176" s="19"/>
      <c r="HY176" s="22"/>
      <c r="HZ176" s="79"/>
      <c r="IA176" s="20"/>
      <c r="IB176" s="79"/>
      <c r="IC176" s="19"/>
      <c r="ID176" s="21"/>
      <c r="IE176" s="19"/>
      <c r="IF176" s="22"/>
      <c r="IG176" s="79"/>
      <c r="IH176" s="20"/>
      <c r="II176" s="79"/>
      <c r="IJ176" s="19"/>
      <c r="IK176" s="21"/>
      <c r="IL176" s="19"/>
      <c r="IM176" s="22"/>
      <c r="IN176" s="79"/>
      <c r="IO176" s="20"/>
      <c r="IP176" s="79"/>
      <c r="IQ176" s="19"/>
      <c r="IR176" s="21"/>
      <c r="IS176" s="19"/>
      <c r="IT176" s="22"/>
      <c r="IU176" s="79"/>
      <c r="IV176" s="20"/>
    </row>
    <row r="177" spans="1:8" s="4" customFormat="1" ht="47.25" x14ac:dyDescent="0.25">
      <c r="A177" s="48" t="s">
        <v>33</v>
      </c>
      <c r="B177" s="55" t="s">
        <v>79</v>
      </c>
      <c r="C177" s="34" t="s">
        <v>65</v>
      </c>
      <c r="D177" s="34" t="s">
        <v>12</v>
      </c>
      <c r="E177" s="34" t="s">
        <v>11</v>
      </c>
      <c r="F177" s="35">
        <v>617.87400000000002</v>
      </c>
      <c r="G177" s="35">
        <v>1003.081</v>
      </c>
      <c r="H177" s="35">
        <v>1003.081</v>
      </c>
    </row>
    <row r="178" spans="1:8" s="4" customFormat="1" ht="31.5" x14ac:dyDescent="0.25">
      <c r="A178" s="58" t="s">
        <v>80</v>
      </c>
      <c r="B178" s="57" t="s">
        <v>81</v>
      </c>
      <c r="C178" s="54"/>
      <c r="D178" s="57"/>
      <c r="E178" s="57"/>
      <c r="F178" s="37">
        <f t="shared" ref="F178:H183" si="66">F179</f>
        <v>26.4</v>
      </c>
      <c r="G178" s="37">
        <f t="shared" si="66"/>
        <v>50.1</v>
      </c>
      <c r="H178" s="37">
        <f t="shared" si="66"/>
        <v>50.1</v>
      </c>
    </row>
    <row r="179" spans="1:8" s="4" customFormat="1" ht="15.75" x14ac:dyDescent="0.25">
      <c r="A179" s="61" t="s">
        <v>32</v>
      </c>
      <c r="B179" s="80" t="s">
        <v>82</v>
      </c>
      <c r="C179" s="81"/>
      <c r="D179" s="82"/>
      <c r="E179" s="82"/>
      <c r="F179" s="83">
        <f t="shared" si="66"/>
        <v>26.4</v>
      </c>
      <c r="G179" s="83">
        <f t="shared" si="66"/>
        <v>50.1</v>
      </c>
      <c r="H179" s="83">
        <f t="shared" si="66"/>
        <v>50.1</v>
      </c>
    </row>
    <row r="180" spans="1:8" s="4" customFormat="1" ht="15.75" x14ac:dyDescent="0.25">
      <c r="A180" s="6" t="s">
        <v>32</v>
      </c>
      <c r="B180" s="55" t="s">
        <v>83</v>
      </c>
      <c r="C180" s="28"/>
      <c r="D180" s="49"/>
      <c r="E180" s="49"/>
      <c r="F180" s="35">
        <f t="shared" si="66"/>
        <v>26.4</v>
      </c>
      <c r="G180" s="35">
        <f t="shared" si="66"/>
        <v>50.1</v>
      </c>
      <c r="H180" s="35">
        <f t="shared" si="66"/>
        <v>50.1</v>
      </c>
    </row>
    <row r="181" spans="1:8" s="4" customFormat="1" ht="30.75" customHeight="1" x14ac:dyDescent="0.25">
      <c r="A181" s="41" t="s">
        <v>84</v>
      </c>
      <c r="B181" s="28" t="s">
        <v>130</v>
      </c>
      <c r="C181" s="34"/>
      <c r="D181" s="34"/>
      <c r="E181" s="49"/>
      <c r="F181" s="35">
        <f>F182+F185</f>
        <v>26.4</v>
      </c>
      <c r="G181" s="35">
        <f t="shared" ref="G181:H181" si="67">G182+G185</f>
        <v>50.1</v>
      </c>
      <c r="H181" s="35">
        <f t="shared" si="67"/>
        <v>50.1</v>
      </c>
    </row>
    <row r="182" spans="1:8" s="4" customFormat="1" ht="38.25" customHeight="1" x14ac:dyDescent="0.25">
      <c r="A182" s="41" t="s">
        <v>9</v>
      </c>
      <c r="B182" s="28" t="s">
        <v>130</v>
      </c>
      <c r="C182" s="49">
        <v>200</v>
      </c>
      <c r="D182" s="34"/>
      <c r="E182" s="34"/>
      <c r="F182" s="35">
        <f t="shared" si="66"/>
        <v>25</v>
      </c>
      <c r="G182" s="35">
        <f t="shared" si="66"/>
        <v>48.7</v>
      </c>
      <c r="H182" s="35">
        <f t="shared" ref="H182:H183" si="68">H183</f>
        <v>48.7</v>
      </c>
    </row>
    <row r="183" spans="1:8" s="4" customFormat="1" ht="31.5" x14ac:dyDescent="0.25">
      <c r="A183" s="41" t="s">
        <v>43</v>
      </c>
      <c r="B183" s="28" t="s">
        <v>130</v>
      </c>
      <c r="C183" s="49">
        <v>240</v>
      </c>
      <c r="D183" s="34"/>
      <c r="E183" s="34"/>
      <c r="F183" s="35">
        <f t="shared" si="66"/>
        <v>25</v>
      </c>
      <c r="G183" s="35">
        <f t="shared" si="66"/>
        <v>48.7</v>
      </c>
      <c r="H183" s="35">
        <f t="shared" si="68"/>
        <v>48.7</v>
      </c>
    </row>
    <row r="184" spans="1:8" s="4" customFormat="1" ht="21.75" customHeight="1" x14ac:dyDescent="0.25">
      <c r="A184" s="41" t="s">
        <v>26</v>
      </c>
      <c r="B184" s="28" t="s">
        <v>130</v>
      </c>
      <c r="C184" s="49">
        <v>240</v>
      </c>
      <c r="D184" s="34" t="s">
        <v>12</v>
      </c>
      <c r="E184" s="34" t="s">
        <v>27</v>
      </c>
      <c r="F184" s="35">
        <v>25</v>
      </c>
      <c r="G184" s="35">
        <v>48.7</v>
      </c>
      <c r="H184" s="35">
        <v>48.7</v>
      </c>
    </row>
    <row r="185" spans="1:8" s="4" customFormat="1" ht="21.75" customHeight="1" x14ac:dyDescent="0.25">
      <c r="A185" s="48" t="s">
        <v>13</v>
      </c>
      <c r="B185" s="28" t="s">
        <v>130</v>
      </c>
      <c r="C185" s="49">
        <v>800</v>
      </c>
      <c r="D185" s="34"/>
      <c r="E185" s="34"/>
      <c r="F185" s="39">
        <f>F186</f>
        <v>1.4</v>
      </c>
      <c r="G185" s="39">
        <f t="shared" ref="G185:H185" si="69">G186</f>
        <v>1.4</v>
      </c>
      <c r="H185" s="39">
        <f t="shared" si="69"/>
        <v>1.4</v>
      </c>
    </row>
    <row r="186" spans="1:8" s="4" customFormat="1" ht="21.75" customHeight="1" x14ac:dyDescent="0.25">
      <c r="A186" s="41" t="s">
        <v>158</v>
      </c>
      <c r="B186" s="28" t="s">
        <v>130</v>
      </c>
      <c r="C186" s="49">
        <v>850</v>
      </c>
      <c r="D186" s="34"/>
      <c r="E186" s="34"/>
      <c r="F186" s="39">
        <f>F187</f>
        <v>1.4</v>
      </c>
      <c r="G186" s="39">
        <f t="shared" ref="G186:H186" si="70">G187</f>
        <v>1.4</v>
      </c>
      <c r="H186" s="39">
        <f t="shared" si="70"/>
        <v>1.4</v>
      </c>
    </row>
    <row r="187" spans="1:8" s="4" customFormat="1" ht="21.75" customHeight="1" x14ac:dyDescent="0.25">
      <c r="A187" s="41" t="s">
        <v>26</v>
      </c>
      <c r="B187" s="28" t="s">
        <v>130</v>
      </c>
      <c r="C187" s="49">
        <v>850</v>
      </c>
      <c r="D187" s="34" t="s">
        <v>12</v>
      </c>
      <c r="E187" s="34" t="s">
        <v>27</v>
      </c>
      <c r="F187" s="39">
        <v>1.4</v>
      </c>
      <c r="G187" s="39">
        <v>1.4</v>
      </c>
      <c r="H187" s="35">
        <v>1.4</v>
      </c>
    </row>
    <row r="188" spans="1:8" s="4" customFormat="1" ht="47.25" x14ac:dyDescent="0.25">
      <c r="A188" s="58" t="s">
        <v>157</v>
      </c>
      <c r="B188" s="57" t="s">
        <v>85</v>
      </c>
      <c r="C188" s="54"/>
      <c r="D188" s="57"/>
      <c r="E188" s="57"/>
      <c r="F188" s="37">
        <f>F189</f>
        <v>841.16179999999986</v>
      </c>
      <c r="G188" s="37">
        <f t="shared" ref="G188:H188" si="71">G189</f>
        <v>721.73399999999992</v>
      </c>
      <c r="H188" s="37">
        <f t="shared" si="71"/>
        <v>1962.2301299999999</v>
      </c>
    </row>
    <row r="189" spans="1:8" s="4" customFormat="1" ht="15.75" x14ac:dyDescent="0.25">
      <c r="A189" s="6" t="s">
        <v>86</v>
      </c>
      <c r="B189" s="7" t="s">
        <v>87</v>
      </c>
      <c r="C189" s="34"/>
      <c r="D189" s="49"/>
      <c r="E189" s="49"/>
      <c r="F189" s="35">
        <f t="shared" ref="F189:G189" si="72">F190</f>
        <v>841.16179999999986</v>
      </c>
      <c r="G189" s="35">
        <f t="shared" si="72"/>
        <v>721.73399999999992</v>
      </c>
      <c r="H189" s="35">
        <f>H190</f>
        <v>1962.2301299999999</v>
      </c>
    </row>
    <row r="190" spans="1:8" s="4" customFormat="1" ht="15.75" x14ac:dyDescent="0.25">
      <c r="A190" s="6" t="s">
        <v>86</v>
      </c>
      <c r="B190" s="7" t="s">
        <v>88</v>
      </c>
      <c r="C190" s="34"/>
      <c r="D190" s="49"/>
      <c r="E190" s="49"/>
      <c r="F190" s="35">
        <f>F194+F198+F202+F206+F214+F218+F222+F223+F233+F237+F241+F245+F249+F253</f>
        <v>841.16179999999986</v>
      </c>
      <c r="G190" s="35">
        <f t="shared" ref="G190:H190" si="73">G194+G198+G202+G206+G214+G218+G222+G223+G233+G237+G241+G245+G249+G253</f>
        <v>721.73399999999992</v>
      </c>
      <c r="H190" s="35">
        <f t="shared" si="73"/>
        <v>1962.2301299999999</v>
      </c>
    </row>
    <row r="191" spans="1:8" s="4" customFormat="1" ht="31.5" x14ac:dyDescent="0.25">
      <c r="A191" s="6" t="s">
        <v>89</v>
      </c>
      <c r="B191" s="7" t="s">
        <v>90</v>
      </c>
      <c r="C191" s="34"/>
      <c r="D191" s="49"/>
      <c r="E191" s="49"/>
      <c r="F191" s="35">
        <f t="shared" ref="F191:G193" si="74">F192</f>
        <v>286.66399999999999</v>
      </c>
      <c r="G191" s="35">
        <f t="shared" si="74"/>
        <v>286.66399999999999</v>
      </c>
      <c r="H191" s="35">
        <f>H192</f>
        <v>286.66399999999999</v>
      </c>
    </row>
    <row r="192" spans="1:8" s="4" customFormat="1" ht="15.75" x14ac:dyDescent="0.25">
      <c r="A192" s="50" t="s">
        <v>15</v>
      </c>
      <c r="B192" s="7" t="s">
        <v>90</v>
      </c>
      <c r="C192" s="34" t="s">
        <v>16</v>
      </c>
      <c r="D192" s="49"/>
      <c r="E192" s="49"/>
      <c r="F192" s="35">
        <f t="shared" si="74"/>
        <v>286.66399999999999</v>
      </c>
      <c r="G192" s="35">
        <f t="shared" si="74"/>
        <v>286.66399999999999</v>
      </c>
      <c r="H192" s="35">
        <f>H193</f>
        <v>286.66399999999999</v>
      </c>
    </row>
    <row r="193" spans="1:8" s="4" customFormat="1" ht="31.5" x14ac:dyDescent="0.25">
      <c r="A193" s="51" t="s">
        <v>91</v>
      </c>
      <c r="B193" s="7" t="s">
        <v>90</v>
      </c>
      <c r="C193" s="34" t="s">
        <v>92</v>
      </c>
      <c r="D193" s="49"/>
      <c r="E193" s="49"/>
      <c r="F193" s="35">
        <f t="shared" si="74"/>
        <v>286.66399999999999</v>
      </c>
      <c r="G193" s="35">
        <f t="shared" si="74"/>
        <v>286.66399999999999</v>
      </c>
      <c r="H193" s="35">
        <f>H194</f>
        <v>286.66399999999999</v>
      </c>
    </row>
    <row r="194" spans="1:8" s="4" customFormat="1" ht="15.75" x14ac:dyDescent="0.25">
      <c r="A194" s="50" t="s">
        <v>19</v>
      </c>
      <c r="B194" s="7" t="s">
        <v>90</v>
      </c>
      <c r="C194" s="34" t="s">
        <v>92</v>
      </c>
      <c r="D194" s="49">
        <v>10</v>
      </c>
      <c r="E194" s="34" t="s">
        <v>12</v>
      </c>
      <c r="F194" s="39">
        <v>286.66399999999999</v>
      </c>
      <c r="G194" s="39">
        <v>286.66399999999999</v>
      </c>
      <c r="H194" s="39">
        <v>286.66399999999999</v>
      </c>
    </row>
    <row r="195" spans="1:8" s="4" customFormat="1" ht="47.25" x14ac:dyDescent="0.25">
      <c r="A195" s="6" t="s">
        <v>93</v>
      </c>
      <c r="B195" s="7" t="s">
        <v>94</v>
      </c>
      <c r="C195" s="46"/>
      <c r="D195" s="47"/>
      <c r="E195" s="47"/>
      <c r="F195" s="35">
        <f t="shared" ref="F195:G197" si="75">F196</f>
        <v>10</v>
      </c>
      <c r="G195" s="35">
        <f t="shared" si="75"/>
        <v>50</v>
      </c>
      <c r="H195" s="35">
        <f>H196</f>
        <v>50</v>
      </c>
    </row>
    <row r="196" spans="1:8" s="4" customFormat="1" ht="15.75" x14ac:dyDescent="0.25">
      <c r="A196" s="48" t="s">
        <v>13</v>
      </c>
      <c r="B196" s="7" t="s">
        <v>94</v>
      </c>
      <c r="C196" s="34" t="s">
        <v>14</v>
      </c>
      <c r="D196" s="47"/>
      <c r="E196" s="47"/>
      <c r="F196" s="35">
        <f t="shared" si="75"/>
        <v>10</v>
      </c>
      <c r="G196" s="35">
        <f t="shared" si="75"/>
        <v>50</v>
      </c>
      <c r="H196" s="35">
        <f>H197</f>
        <v>50</v>
      </c>
    </row>
    <row r="197" spans="1:8" s="4" customFormat="1" ht="15.75" x14ac:dyDescent="0.25">
      <c r="A197" s="48" t="s">
        <v>95</v>
      </c>
      <c r="B197" s="7" t="s">
        <v>94</v>
      </c>
      <c r="C197" s="34" t="s">
        <v>96</v>
      </c>
      <c r="D197" s="47"/>
      <c r="E197" s="47"/>
      <c r="F197" s="35">
        <f t="shared" si="75"/>
        <v>10</v>
      </c>
      <c r="G197" s="35">
        <f t="shared" si="75"/>
        <v>50</v>
      </c>
      <c r="H197" s="35">
        <f>H198</f>
        <v>50</v>
      </c>
    </row>
    <row r="198" spans="1:8" s="4" customFormat="1" ht="15.75" x14ac:dyDescent="0.25">
      <c r="A198" s="48" t="s">
        <v>35</v>
      </c>
      <c r="B198" s="7" t="s">
        <v>94</v>
      </c>
      <c r="C198" s="34" t="s">
        <v>96</v>
      </c>
      <c r="D198" s="34" t="s">
        <v>12</v>
      </c>
      <c r="E198" s="34">
        <v>11</v>
      </c>
      <c r="F198" s="39">
        <v>10</v>
      </c>
      <c r="G198" s="39">
        <v>50</v>
      </c>
      <c r="H198" s="35">
        <v>50</v>
      </c>
    </row>
    <row r="199" spans="1:8" s="4" customFormat="1" ht="63" x14ac:dyDescent="0.25">
      <c r="A199" s="42" t="s">
        <v>147</v>
      </c>
      <c r="B199" s="84" t="s">
        <v>148</v>
      </c>
      <c r="C199" s="34"/>
      <c r="D199" s="49"/>
      <c r="E199" s="49"/>
      <c r="F199" s="35">
        <f>F200</f>
        <v>250.42779999999999</v>
      </c>
      <c r="G199" s="35">
        <f t="shared" ref="G199:H199" si="76">G200</f>
        <v>0</v>
      </c>
      <c r="H199" s="35">
        <f t="shared" si="76"/>
        <v>0</v>
      </c>
    </row>
    <row r="200" spans="1:8" s="4" customFormat="1" ht="24" customHeight="1" x14ac:dyDescent="0.25">
      <c r="A200" s="42" t="s">
        <v>154</v>
      </c>
      <c r="B200" s="84" t="s">
        <v>146</v>
      </c>
      <c r="C200" s="28" t="s">
        <v>18</v>
      </c>
      <c r="D200" s="49"/>
      <c r="E200" s="49"/>
      <c r="F200" s="35">
        <f>F201</f>
        <v>250.42779999999999</v>
      </c>
      <c r="G200" s="35">
        <f t="shared" ref="G200:H201" si="77">G201</f>
        <v>0</v>
      </c>
      <c r="H200" s="35">
        <f t="shared" si="77"/>
        <v>0</v>
      </c>
    </row>
    <row r="201" spans="1:8" s="4" customFormat="1" ht="24" customHeight="1" x14ac:dyDescent="0.25">
      <c r="A201" s="42" t="s">
        <v>70</v>
      </c>
      <c r="B201" s="84" t="s">
        <v>146</v>
      </c>
      <c r="C201" s="28" t="s">
        <v>71</v>
      </c>
      <c r="D201" s="49"/>
      <c r="E201" s="49"/>
      <c r="F201" s="35">
        <f>F202</f>
        <v>250.42779999999999</v>
      </c>
      <c r="G201" s="35">
        <f t="shared" si="77"/>
        <v>0</v>
      </c>
      <c r="H201" s="35">
        <f t="shared" si="77"/>
        <v>0</v>
      </c>
    </row>
    <row r="202" spans="1:8" s="4" customFormat="1" ht="24" customHeight="1" x14ac:dyDescent="0.25">
      <c r="A202" s="3" t="s">
        <v>23</v>
      </c>
      <c r="B202" s="84" t="s">
        <v>146</v>
      </c>
      <c r="C202" s="28" t="s">
        <v>71</v>
      </c>
      <c r="D202" s="34" t="s">
        <v>11</v>
      </c>
      <c r="E202" s="49">
        <v>12</v>
      </c>
      <c r="F202" s="35">
        <v>250.42779999999999</v>
      </c>
      <c r="G202" s="35">
        <v>0</v>
      </c>
      <c r="H202" s="35">
        <v>0</v>
      </c>
    </row>
    <row r="203" spans="1:8" s="4" customFormat="1" ht="24" customHeight="1" x14ac:dyDescent="0.25">
      <c r="A203" s="3" t="s">
        <v>97</v>
      </c>
      <c r="B203" s="84" t="s">
        <v>98</v>
      </c>
      <c r="C203" s="34"/>
      <c r="D203" s="49"/>
      <c r="E203" s="49"/>
      <c r="F203" s="35">
        <f>F204+F208</f>
        <v>30.4</v>
      </c>
      <c r="G203" s="35">
        <f t="shared" ref="G203:H203" si="78">G204+G208</f>
        <v>40</v>
      </c>
      <c r="H203" s="35">
        <f t="shared" si="78"/>
        <v>40</v>
      </c>
    </row>
    <row r="204" spans="1:8" s="4" customFormat="1" ht="33" customHeight="1" x14ac:dyDescent="0.25">
      <c r="A204" s="41" t="s">
        <v>9</v>
      </c>
      <c r="B204" s="84" t="s">
        <v>98</v>
      </c>
      <c r="C204" s="34" t="s">
        <v>10</v>
      </c>
      <c r="D204" s="49"/>
      <c r="E204" s="49"/>
      <c r="F204" s="35">
        <f t="shared" ref="F204:G205" si="79">F205</f>
        <v>30.4</v>
      </c>
      <c r="G204" s="35">
        <f t="shared" si="79"/>
        <v>40</v>
      </c>
      <c r="H204" s="35">
        <f>H205</f>
        <v>40</v>
      </c>
    </row>
    <row r="205" spans="1:8" s="4" customFormat="1" ht="33" customHeight="1" x14ac:dyDescent="0.25">
      <c r="A205" s="3" t="s">
        <v>43</v>
      </c>
      <c r="B205" s="84" t="s">
        <v>98</v>
      </c>
      <c r="C205" s="34" t="s">
        <v>66</v>
      </c>
      <c r="D205" s="49"/>
      <c r="E205" s="49"/>
      <c r="F205" s="35">
        <f t="shared" si="79"/>
        <v>30.4</v>
      </c>
      <c r="G205" s="35">
        <f t="shared" si="79"/>
        <v>40</v>
      </c>
      <c r="H205" s="35">
        <f>H206</f>
        <v>40</v>
      </c>
    </row>
    <row r="206" spans="1:8" s="4" customFormat="1" ht="26.25" customHeight="1" x14ac:dyDescent="0.25">
      <c r="A206" s="3" t="s">
        <v>23</v>
      </c>
      <c r="B206" s="84" t="s">
        <v>98</v>
      </c>
      <c r="C206" s="34" t="s">
        <v>66</v>
      </c>
      <c r="D206" s="34" t="s">
        <v>11</v>
      </c>
      <c r="E206" s="49">
        <v>12</v>
      </c>
      <c r="F206" s="39">
        <v>30.4</v>
      </c>
      <c r="G206" s="39">
        <v>40</v>
      </c>
      <c r="H206" s="35">
        <v>40</v>
      </c>
    </row>
    <row r="207" spans="1:8" s="4" customFormat="1" ht="0.75" customHeight="1" x14ac:dyDescent="0.25">
      <c r="A207" s="56" t="s">
        <v>124</v>
      </c>
      <c r="B207" s="7" t="s">
        <v>126</v>
      </c>
      <c r="C207" s="34"/>
      <c r="D207" s="34"/>
      <c r="E207" s="49"/>
      <c r="F207" s="39">
        <f>F208</f>
        <v>0</v>
      </c>
      <c r="G207" s="39">
        <f t="shared" ref="G207:H209" si="80">G208</f>
        <v>0</v>
      </c>
      <c r="H207" s="39">
        <f t="shared" si="80"/>
        <v>0</v>
      </c>
    </row>
    <row r="208" spans="1:8" s="4" customFormat="1" ht="28.5" hidden="1" customHeight="1" x14ac:dyDescent="0.25">
      <c r="A208" s="85" t="s">
        <v>70</v>
      </c>
      <c r="B208" s="7" t="s">
        <v>126</v>
      </c>
      <c r="C208" s="34" t="s">
        <v>14</v>
      </c>
      <c r="D208" s="34"/>
      <c r="E208" s="49"/>
      <c r="F208" s="39">
        <f>F209</f>
        <v>0</v>
      </c>
      <c r="G208" s="39">
        <f t="shared" si="80"/>
        <v>0</v>
      </c>
      <c r="H208" s="39">
        <f t="shared" si="80"/>
        <v>0</v>
      </c>
    </row>
    <row r="209" spans="1:8" s="4" customFormat="1" ht="22.5" hidden="1" customHeight="1" x14ac:dyDescent="0.25">
      <c r="A209" s="85" t="s">
        <v>133</v>
      </c>
      <c r="B209" s="7" t="s">
        <v>126</v>
      </c>
      <c r="C209" s="34" t="s">
        <v>134</v>
      </c>
      <c r="D209" s="34"/>
      <c r="E209" s="49"/>
      <c r="F209" s="39">
        <f>F210</f>
        <v>0</v>
      </c>
      <c r="G209" s="39">
        <f t="shared" si="80"/>
        <v>0</v>
      </c>
      <c r="H209" s="39">
        <f t="shared" si="80"/>
        <v>0</v>
      </c>
    </row>
    <row r="210" spans="1:8" s="4" customFormat="1" ht="26.25" hidden="1" customHeight="1" x14ac:dyDescent="0.25">
      <c r="A210" s="76" t="s">
        <v>125</v>
      </c>
      <c r="B210" s="7" t="s">
        <v>126</v>
      </c>
      <c r="C210" s="34" t="s">
        <v>66</v>
      </c>
      <c r="D210" s="34" t="s">
        <v>12</v>
      </c>
      <c r="E210" s="34" t="s">
        <v>25</v>
      </c>
      <c r="F210" s="35">
        <v>0</v>
      </c>
      <c r="G210" s="39">
        <v>0</v>
      </c>
      <c r="H210" s="35">
        <v>0</v>
      </c>
    </row>
    <row r="211" spans="1:8" s="4" customFormat="1" ht="36" hidden="1" customHeight="1" x14ac:dyDescent="0.25">
      <c r="A211" s="89" t="s">
        <v>164</v>
      </c>
      <c r="B211" s="28" t="s">
        <v>165</v>
      </c>
      <c r="C211" s="27"/>
      <c r="D211" s="28"/>
      <c r="E211" s="28"/>
      <c r="F211" s="35">
        <f>F212</f>
        <v>0</v>
      </c>
      <c r="G211" s="35">
        <f t="shared" ref="G211:H213" si="81">G212</f>
        <v>0</v>
      </c>
      <c r="H211" s="35">
        <f t="shared" si="81"/>
        <v>0</v>
      </c>
    </row>
    <row r="212" spans="1:8" s="4" customFormat="1" ht="36.75" hidden="1" customHeight="1" x14ac:dyDescent="0.25">
      <c r="A212" s="6" t="s">
        <v>42</v>
      </c>
      <c r="B212" s="28" t="s">
        <v>165</v>
      </c>
      <c r="C212" s="34" t="s">
        <v>10</v>
      </c>
      <c r="D212" s="34"/>
      <c r="E212" s="49"/>
      <c r="F212" s="39">
        <f>F213</f>
        <v>0</v>
      </c>
      <c r="G212" s="39">
        <f t="shared" si="81"/>
        <v>0</v>
      </c>
      <c r="H212" s="39">
        <f t="shared" si="81"/>
        <v>0</v>
      </c>
    </row>
    <row r="213" spans="1:8" s="4" customFormat="1" ht="35.25" hidden="1" customHeight="1" x14ac:dyDescent="0.25">
      <c r="A213" s="40" t="s">
        <v>43</v>
      </c>
      <c r="B213" s="28" t="s">
        <v>165</v>
      </c>
      <c r="C213" s="34" t="s">
        <v>66</v>
      </c>
      <c r="D213" s="34"/>
      <c r="E213" s="49"/>
      <c r="F213" s="39">
        <f>F214</f>
        <v>0</v>
      </c>
      <c r="G213" s="39">
        <f t="shared" si="81"/>
        <v>0</v>
      </c>
      <c r="H213" s="39">
        <f t="shared" si="81"/>
        <v>0</v>
      </c>
    </row>
    <row r="214" spans="1:8" s="4" customFormat="1" ht="30" hidden="1" customHeight="1" x14ac:dyDescent="0.25">
      <c r="A214" s="42" t="s">
        <v>29</v>
      </c>
      <c r="B214" s="28" t="s">
        <v>165</v>
      </c>
      <c r="C214" s="34" t="s">
        <v>66</v>
      </c>
      <c r="D214" s="34" t="s">
        <v>22</v>
      </c>
      <c r="E214" s="34" t="s">
        <v>17</v>
      </c>
      <c r="F214" s="94">
        <v>0</v>
      </c>
      <c r="G214" s="39">
        <v>0</v>
      </c>
      <c r="H214" s="35">
        <v>0</v>
      </c>
    </row>
    <row r="215" spans="1:8" s="4" customFormat="1" ht="32.25" customHeight="1" x14ac:dyDescent="0.25">
      <c r="A215" s="6" t="s">
        <v>122</v>
      </c>
      <c r="B215" s="7" t="s">
        <v>123</v>
      </c>
      <c r="C215" s="34"/>
      <c r="D215" s="34"/>
      <c r="E215" s="49"/>
      <c r="F215" s="94">
        <f>F216</f>
        <v>0</v>
      </c>
      <c r="G215" s="39">
        <f t="shared" ref="G215:H217" si="82">G216</f>
        <v>0</v>
      </c>
      <c r="H215" s="39">
        <f t="shared" si="82"/>
        <v>1054.49613</v>
      </c>
    </row>
    <row r="216" spans="1:8" s="4" customFormat="1" ht="28.5" customHeight="1" x14ac:dyDescent="0.25">
      <c r="A216" s="6" t="s">
        <v>42</v>
      </c>
      <c r="B216" s="7" t="s">
        <v>123</v>
      </c>
      <c r="C216" s="34" t="s">
        <v>10</v>
      </c>
      <c r="D216" s="34"/>
      <c r="E216" s="49"/>
      <c r="F216" s="39">
        <f>F217</f>
        <v>0</v>
      </c>
      <c r="G216" s="39">
        <f t="shared" si="82"/>
        <v>0</v>
      </c>
      <c r="H216" s="39">
        <f t="shared" si="82"/>
        <v>1054.49613</v>
      </c>
    </row>
    <row r="217" spans="1:8" s="4" customFormat="1" ht="33" customHeight="1" x14ac:dyDescent="0.25">
      <c r="A217" s="40" t="s">
        <v>43</v>
      </c>
      <c r="B217" s="7" t="s">
        <v>123</v>
      </c>
      <c r="C217" s="34" t="s">
        <v>66</v>
      </c>
      <c r="D217" s="34"/>
      <c r="E217" s="49"/>
      <c r="F217" s="39">
        <f>F218</f>
        <v>0</v>
      </c>
      <c r="G217" s="39">
        <f t="shared" si="82"/>
        <v>0</v>
      </c>
      <c r="H217" s="39">
        <f t="shared" si="82"/>
        <v>1054.49613</v>
      </c>
    </row>
    <row r="218" spans="1:8" s="4" customFormat="1" ht="26.25" customHeight="1" x14ac:dyDescent="0.25">
      <c r="A218" s="42" t="s">
        <v>29</v>
      </c>
      <c r="B218" s="7" t="s">
        <v>123</v>
      </c>
      <c r="C218" s="34" t="s">
        <v>66</v>
      </c>
      <c r="D218" s="34" t="s">
        <v>22</v>
      </c>
      <c r="E218" s="34" t="s">
        <v>17</v>
      </c>
      <c r="F218" s="39">
        <v>0</v>
      </c>
      <c r="G218" s="39">
        <v>0</v>
      </c>
      <c r="H218" s="94">
        <f>1650-595.50387</f>
        <v>1054.49613</v>
      </c>
    </row>
    <row r="219" spans="1:8" s="4" customFormat="1" ht="34.5" hidden="1" customHeight="1" x14ac:dyDescent="0.25">
      <c r="A219" s="41" t="s">
        <v>99</v>
      </c>
      <c r="B219" s="7" t="s">
        <v>142</v>
      </c>
      <c r="C219" s="34"/>
      <c r="D219" s="34"/>
      <c r="E219" s="34"/>
      <c r="F219" s="39">
        <f>F220</f>
        <v>0</v>
      </c>
      <c r="G219" s="39">
        <f t="shared" ref="G219:H219" si="83">G220</f>
        <v>0</v>
      </c>
      <c r="H219" s="39">
        <f t="shared" si="83"/>
        <v>0</v>
      </c>
    </row>
    <row r="220" spans="1:8" s="4" customFormat="1" ht="34.5" hidden="1" customHeight="1" x14ac:dyDescent="0.25">
      <c r="A220" s="41" t="s">
        <v>9</v>
      </c>
      <c r="B220" s="7" t="s">
        <v>142</v>
      </c>
      <c r="C220" s="34" t="s">
        <v>10</v>
      </c>
      <c r="D220" s="34"/>
      <c r="E220" s="34"/>
      <c r="F220" s="39">
        <f t="shared" ref="F220:G221" si="84">F221</f>
        <v>0</v>
      </c>
      <c r="G220" s="39">
        <f t="shared" si="84"/>
        <v>0</v>
      </c>
      <c r="H220" s="39">
        <f>H221</f>
        <v>0</v>
      </c>
    </row>
    <row r="221" spans="1:8" s="4" customFormat="1" ht="34.5" hidden="1" customHeight="1" x14ac:dyDescent="0.25">
      <c r="A221" s="42" t="s">
        <v>43</v>
      </c>
      <c r="B221" s="7" t="s">
        <v>142</v>
      </c>
      <c r="C221" s="34" t="s">
        <v>66</v>
      </c>
      <c r="D221" s="34"/>
      <c r="E221" s="34"/>
      <c r="F221" s="39">
        <f t="shared" si="84"/>
        <v>0</v>
      </c>
      <c r="G221" s="39">
        <f t="shared" si="84"/>
        <v>0</v>
      </c>
      <c r="H221" s="39">
        <f>H222</f>
        <v>0</v>
      </c>
    </row>
    <row r="222" spans="1:8" s="4" customFormat="1" ht="18.75" hidden="1" customHeight="1" x14ac:dyDescent="0.25">
      <c r="A222" s="42" t="s">
        <v>29</v>
      </c>
      <c r="B222" s="7" t="s">
        <v>142</v>
      </c>
      <c r="C222" s="34" t="s">
        <v>66</v>
      </c>
      <c r="D222" s="34" t="s">
        <v>22</v>
      </c>
      <c r="E222" s="34" t="s">
        <v>17</v>
      </c>
      <c r="F222" s="39">
        <v>0</v>
      </c>
      <c r="G222" s="39">
        <v>0</v>
      </c>
      <c r="H222" s="39">
        <v>0</v>
      </c>
    </row>
    <row r="223" spans="1:8" s="4" customFormat="1" ht="31.5" x14ac:dyDescent="0.25">
      <c r="A223" s="3" t="s">
        <v>100</v>
      </c>
      <c r="B223" s="7" t="s">
        <v>101</v>
      </c>
      <c r="C223" s="34"/>
      <c r="D223" s="34"/>
      <c r="E223" s="34"/>
      <c r="F223" s="39">
        <f>F224+F227</f>
        <v>149.1</v>
      </c>
      <c r="G223" s="39">
        <f>G224+G227</f>
        <v>153</v>
      </c>
      <c r="H223" s="39">
        <f>H224+H227</f>
        <v>0</v>
      </c>
    </row>
    <row r="224" spans="1:8" s="4" customFormat="1" ht="66.75" customHeight="1" x14ac:dyDescent="0.25">
      <c r="A224" s="42" t="s">
        <v>6</v>
      </c>
      <c r="B224" s="7" t="s">
        <v>101</v>
      </c>
      <c r="C224" s="34" t="s">
        <v>7</v>
      </c>
      <c r="D224" s="34"/>
      <c r="E224" s="34"/>
      <c r="F224" s="39">
        <f t="shared" ref="F224:G225" si="85">F225</f>
        <v>127.039</v>
      </c>
      <c r="G224" s="39">
        <f t="shared" si="85"/>
        <v>127.039</v>
      </c>
      <c r="H224" s="39">
        <f>H225</f>
        <v>0</v>
      </c>
    </row>
    <row r="225" spans="1:8" s="4" customFormat="1" ht="31.5" x14ac:dyDescent="0.25">
      <c r="A225" s="3" t="s">
        <v>64</v>
      </c>
      <c r="B225" s="7" t="s">
        <v>101</v>
      </c>
      <c r="C225" s="34" t="s">
        <v>65</v>
      </c>
      <c r="D225" s="34"/>
      <c r="E225" s="34"/>
      <c r="F225" s="39">
        <f t="shared" si="85"/>
        <v>127.039</v>
      </c>
      <c r="G225" s="39">
        <f t="shared" si="85"/>
        <v>127.039</v>
      </c>
      <c r="H225" s="39">
        <f>H226</f>
        <v>0</v>
      </c>
    </row>
    <row r="226" spans="1:8" s="4" customFormat="1" ht="15.75" x14ac:dyDescent="0.25">
      <c r="A226" s="3" t="s">
        <v>102</v>
      </c>
      <c r="B226" s="7" t="s">
        <v>101</v>
      </c>
      <c r="C226" s="34" t="s">
        <v>65</v>
      </c>
      <c r="D226" s="34" t="s">
        <v>21</v>
      </c>
      <c r="E226" s="34" t="s">
        <v>17</v>
      </c>
      <c r="F226" s="35">
        <v>127.039</v>
      </c>
      <c r="G226" s="35">
        <v>127.039</v>
      </c>
      <c r="H226" s="35">
        <v>0</v>
      </c>
    </row>
    <row r="227" spans="1:8" s="4" customFormat="1" ht="31.5" x14ac:dyDescent="0.25">
      <c r="A227" s="41" t="s">
        <v>9</v>
      </c>
      <c r="B227" s="7" t="s">
        <v>101</v>
      </c>
      <c r="C227" s="34" t="s">
        <v>10</v>
      </c>
      <c r="D227" s="34"/>
      <c r="E227" s="34"/>
      <c r="F227" s="39">
        <f t="shared" ref="F227:G228" si="86">F228</f>
        <v>22.061</v>
      </c>
      <c r="G227" s="39">
        <f t="shared" si="86"/>
        <v>25.960999999999999</v>
      </c>
      <c r="H227" s="39">
        <f>H228</f>
        <v>0</v>
      </c>
    </row>
    <row r="228" spans="1:8" s="4" customFormat="1" ht="32.25" customHeight="1" x14ac:dyDescent="0.25">
      <c r="A228" s="3" t="s">
        <v>43</v>
      </c>
      <c r="B228" s="7" t="s">
        <v>101</v>
      </c>
      <c r="C228" s="34" t="s">
        <v>66</v>
      </c>
      <c r="D228" s="34"/>
      <c r="E228" s="34"/>
      <c r="F228" s="39">
        <f t="shared" si="86"/>
        <v>22.061</v>
      </c>
      <c r="G228" s="39">
        <f t="shared" si="86"/>
        <v>25.960999999999999</v>
      </c>
      <c r="H228" s="39">
        <f>H229</f>
        <v>0</v>
      </c>
    </row>
    <row r="229" spans="1:8" s="4" customFormat="1" ht="21.75" customHeight="1" x14ac:dyDescent="0.25">
      <c r="A229" s="3" t="s">
        <v>102</v>
      </c>
      <c r="B229" s="7" t="s">
        <v>101</v>
      </c>
      <c r="C229" s="34" t="s">
        <v>66</v>
      </c>
      <c r="D229" s="34" t="s">
        <v>21</v>
      </c>
      <c r="E229" s="34" t="s">
        <v>17</v>
      </c>
      <c r="F229" s="39">
        <v>22.061</v>
      </c>
      <c r="G229" s="39">
        <v>25.960999999999999</v>
      </c>
      <c r="H229" s="39">
        <v>0</v>
      </c>
    </row>
    <row r="230" spans="1:8" s="69" customFormat="1" ht="15.75" x14ac:dyDescent="0.25">
      <c r="A230" s="3" t="s">
        <v>149</v>
      </c>
      <c r="B230" s="7" t="s">
        <v>150</v>
      </c>
      <c r="C230" s="18"/>
      <c r="D230" s="16"/>
      <c r="E230" s="16"/>
      <c r="F230" s="35">
        <f>F231</f>
        <v>0</v>
      </c>
      <c r="G230" s="35">
        <f t="shared" ref="G230:H232" si="87">G231</f>
        <v>7.5</v>
      </c>
      <c r="H230" s="35">
        <f t="shared" si="87"/>
        <v>0</v>
      </c>
    </row>
    <row r="231" spans="1:8" s="69" customFormat="1" ht="31.5" x14ac:dyDescent="0.25">
      <c r="A231" s="41" t="s">
        <v>9</v>
      </c>
      <c r="B231" s="7" t="s">
        <v>150</v>
      </c>
      <c r="C231" s="43" t="s">
        <v>10</v>
      </c>
      <c r="D231" s="43"/>
      <c r="E231" s="43"/>
      <c r="F231" s="35">
        <f>F232</f>
        <v>0</v>
      </c>
      <c r="G231" s="35">
        <f t="shared" si="87"/>
        <v>7.5</v>
      </c>
      <c r="H231" s="35">
        <f t="shared" si="87"/>
        <v>0</v>
      </c>
    </row>
    <row r="232" spans="1:8" s="69" customFormat="1" ht="31.5" x14ac:dyDescent="0.25">
      <c r="A232" s="45" t="s">
        <v>105</v>
      </c>
      <c r="B232" s="7" t="s">
        <v>150</v>
      </c>
      <c r="C232" s="43" t="s">
        <v>66</v>
      </c>
      <c r="D232" s="43"/>
      <c r="E232" s="43"/>
      <c r="F232" s="35">
        <f>F233</f>
        <v>0</v>
      </c>
      <c r="G232" s="35">
        <f t="shared" si="87"/>
        <v>7.5</v>
      </c>
      <c r="H232" s="35">
        <f t="shared" si="87"/>
        <v>0</v>
      </c>
    </row>
    <row r="233" spans="1:8" s="69" customFormat="1" ht="15.75" x14ac:dyDescent="0.25">
      <c r="A233" s="6" t="s">
        <v>24</v>
      </c>
      <c r="B233" s="7" t="s">
        <v>150</v>
      </c>
      <c r="C233" s="43" t="s">
        <v>66</v>
      </c>
      <c r="D233" s="43" t="s">
        <v>22</v>
      </c>
      <c r="E233" s="43" t="s">
        <v>12</v>
      </c>
      <c r="F233" s="35">
        <v>0</v>
      </c>
      <c r="G233" s="35">
        <v>7.5</v>
      </c>
      <c r="H233" s="35">
        <v>0</v>
      </c>
    </row>
    <row r="234" spans="1:8" s="4" customFormat="1" ht="35.25" customHeight="1" x14ac:dyDescent="0.25">
      <c r="A234" s="6" t="s">
        <v>103</v>
      </c>
      <c r="B234" s="7" t="s">
        <v>104</v>
      </c>
      <c r="C234" s="43"/>
      <c r="D234" s="43"/>
      <c r="E234" s="43"/>
      <c r="F234" s="39">
        <f t="shared" ref="F234:H236" si="88">F235</f>
        <v>114.57</v>
      </c>
      <c r="G234" s="39">
        <f t="shared" si="88"/>
        <v>114.57</v>
      </c>
      <c r="H234" s="39">
        <f>H235</f>
        <v>114.57</v>
      </c>
    </row>
    <row r="235" spans="1:8" s="4" customFormat="1" ht="37.5" customHeight="1" x14ac:dyDescent="0.25">
      <c r="A235" s="41" t="s">
        <v>9</v>
      </c>
      <c r="B235" s="7" t="s">
        <v>104</v>
      </c>
      <c r="C235" s="43" t="s">
        <v>10</v>
      </c>
      <c r="D235" s="43"/>
      <c r="E235" s="43"/>
      <c r="F235" s="44">
        <f t="shared" si="88"/>
        <v>114.57</v>
      </c>
      <c r="G235" s="44">
        <f t="shared" si="88"/>
        <v>114.57</v>
      </c>
      <c r="H235" s="44">
        <f>H236</f>
        <v>114.57</v>
      </c>
    </row>
    <row r="236" spans="1:8" s="4" customFormat="1" ht="31.5" x14ac:dyDescent="0.25">
      <c r="A236" s="45" t="s">
        <v>105</v>
      </c>
      <c r="B236" s="7" t="s">
        <v>104</v>
      </c>
      <c r="C236" s="43" t="s">
        <v>66</v>
      </c>
      <c r="D236" s="43"/>
      <c r="E236" s="43"/>
      <c r="F236" s="44">
        <f>F237</f>
        <v>114.57</v>
      </c>
      <c r="G236" s="44">
        <f t="shared" si="88"/>
        <v>114.57</v>
      </c>
      <c r="H236" s="44">
        <f t="shared" si="88"/>
        <v>114.57</v>
      </c>
    </row>
    <row r="237" spans="1:8" s="4" customFormat="1" ht="19.5" customHeight="1" x14ac:dyDescent="0.25">
      <c r="A237" s="6" t="s">
        <v>24</v>
      </c>
      <c r="B237" s="7" t="s">
        <v>104</v>
      </c>
      <c r="C237" s="43" t="s">
        <v>66</v>
      </c>
      <c r="D237" s="43" t="s">
        <v>22</v>
      </c>
      <c r="E237" s="43" t="s">
        <v>12</v>
      </c>
      <c r="F237" s="44">
        <v>114.57</v>
      </c>
      <c r="G237" s="44">
        <v>114.57</v>
      </c>
      <c r="H237" s="44">
        <v>114.57</v>
      </c>
    </row>
    <row r="238" spans="1:8" s="4" customFormat="1" ht="47.25" x14ac:dyDescent="0.25">
      <c r="A238" s="88" t="s">
        <v>160</v>
      </c>
      <c r="B238" s="28" t="s">
        <v>161</v>
      </c>
      <c r="C238" s="49"/>
      <c r="D238" s="49"/>
      <c r="E238" s="34"/>
      <c r="F238" s="39">
        <f>F239</f>
        <v>0</v>
      </c>
      <c r="G238" s="39">
        <f t="shared" ref="G238:H240" si="89">G239</f>
        <v>0</v>
      </c>
      <c r="H238" s="39">
        <f t="shared" si="89"/>
        <v>296.5</v>
      </c>
    </row>
    <row r="239" spans="1:8" ht="31.5" x14ac:dyDescent="0.25">
      <c r="A239" s="88" t="s">
        <v>42</v>
      </c>
      <c r="B239" s="28" t="s">
        <v>161</v>
      </c>
      <c r="C239" s="43" t="s">
        <v>10</v>
      </c>
      <c r="D239" s="92"/>
      <c r="E239" s="92"/>
      <c r="F239" s="44">
        <f>F240</f>
        <v>0</v>
      </c>
      <c r="G239" s="44">
        <f t="shared" si="89"/>
        <v>0</v>
      </c>
      <c r="H239" s="44">
        <f t="shared" si="89"/>
        <v>296.5</v>
      </c>
    </row>
    <row r="240" spans="1:8" ht="31.5" x14ac:dyDescent="0.25">
      <c r="A240" s="41" t="s">
        <v>43</v>
      </c>
      <c r="B240" s="28" t="s">
        <v>161</v>
      </c>
      <c r="C240" s="43" t="s">
        <v>66</v>
      </c>
      <c r="D240" s="92"/>
      <c r="E240" s="92"/>
      <c r="F240" s="44">
        <f>F241</f>
        <v>0</v>
      </c>
      <c r="G240" s="44">
        <f t="shared" si="89"/>
        <v>0</v>
      </c>
      <c r="H240" s="44">
        <f t="shared" si="89"/>
        <v>296.5</v>
      </c>
    </row>
    <row r="241" spans="1:8" ht="47.25" x14ac:dyDescent="0.25">
      <c r="A241" s="88" t="s">
        <v>44</v>
      </c>
      <c r="B241" s="28" t="s">
        <v>161</v>
      </c>
      <c r="C241" s="43" t="s">
        <v>66</v>
      </c>
      <c r="D241" s="43" t="s">
        <v>17</v>
      </c>
      <c r="E241" s="43" t="s">
        <v>117</v>
      </c>
      <c r="F241" s="44">
        <v>0</v>
      </c>
      <c r="G241" s="44">
        <v>0</v>
      </c>
      <c r="H241" s="44">
        <v>296.5</v>
      </c>
    </row>
    <row r="242" spans="1:8" ht="31.5" x14ac:dyDescent="0.25">
      <c r="A242" s="88" t="s">
        <v>55</v>
      </c>
      <c r="B242" s="34" t="s">
        <v>171</v>
      </c>
      <c r="C242" s="91"/>
      <c r="D242" s="91"/>
      <c r="E242" s="91"/>
      <c r="F242" s="44">
        <f>F243</f>
        <v>0</v>
      </c>
      <c r="G242" s="44">
        <f t="shared" ref="G242:H244" si="90">G243</f>
        <v>70</v>
      </c>
      <c r="H242" s="44">
        <f t="shared" si="90"/>
        <v>70</v>
      </c>
    </row>
    <row r="243" spans="1:8" ht="31.5" x14ac:dyDescent="0.25">
      <c r="A243" s="88" t="s">
        <v>42</v>
      </c>
      <c r="B243" s="34" t="s">
        <v>171</v>
      </c>
      <c r="C243" s="34" t="s">
        <v>10</v>
      </c>
      <c r="D243" s="34"/>
      <c r="E243" s="34"/>
      <c r="F243" s="44">
        <f>F244</f>
        <v>0</v>
      </c>
      <c r="G243" s="44">
        <f t="shared" si="90"/>
        <v>70</v>
      </c>
      <c r="H243" s="44">
        <f t="shared" si="90"/>
        <v>70</v>
      </c>
    </row>
    <row r="244" spans="1:8" ht="31.5" x14ac:dyDescent="0.25">
      <c r="A244" s="42" t="s">
        <v>43</v>
      </c>
      <c r="B244" s="34" t="s">
        <v>171</v>
      </c>
      <c r="C244" s="34" t="s">
        <v>66</v>
      </c>
      <c r="D244" s="34"/>
      <c r="E244" s="34"/>
      <c r="F244" s="44">
        <f>F245</f>
        <v>0</v>
      </c>
      <c r="G244" s="44">
        <f t="shared" si="90"/>
        <v>70</v>
      </c>
      <c r="H244" s="44">
        <f t="shared" si="90"/>
        <v>70</v>
      </c>
    </row>
    <row r="245" spans="1:8" ht="15.75" x14ac:dyDescent="0.25">
      <c r="A245" s="42" t="s">
        <v>29</v>
      </c>
      <c r="B245" s="34" t="s">
        <v>171</v>
      </c>
      <c r="C245" s="34" t="s">
        <v>66</v>
      </c>
      <c r="D245" s="34" t="s">
        <v>22</v>
      </c>
      <c r="E245" s="34" t="s">
        <v>17</v>
      </c>
      <c r="F245" s="44">
        <v>0</v>
      </c>
      <c r="G245" s="39">
        <v>70</v>
      </c>
      <c r="H245" s="39">
        <v>70</v>
      </c>
    </row>
    <row r="246" spans="1:8" ht="15.75" x14ac:dyDescent="0.25">
      <c r="A246" s="6" t="s">
        <v>46</v>
      </c>
      <c r="B246" s="7" t="s">
        <v>173</v>
      </c>
      <c r="C246" s="91"/>
      <c r="D246" s="91"/>
      <c r="E246" s="91"/>
      <c r="F246" s="44">
        <f>F247</f>
        <v>0</v>
      </c>
      <c r="G246" s="44">
        <f t="shared" ref="G246:H248" si="91">G247</f>
        <v>0</v>
      </c>
      <c r="H246" s="44">
        <f t="shared" si="91"/>
        <v>30</v>
      </c>
    </row>
    <row r="247" spans="1:8" ht="31.5" x14ac:dyDescent="0.25">
      <c r="A247" s="6" t="s">
        <v>42</v>
      </c>
      <c r="B247" s="7" t="s">
        <v>173</v>
      </c>
      <c r="C247" s="34" t="s">
        <v>10</v>
      </c>
      <c r="D247" s="34"/>
      <c r="E247" s="34"/>
      <c r="F247" s="44">
        <f>F248</f>
        <v>0</v>
      </c>
      <c r="G247" s="44">
        <f t="shared" si="91"/>
        <v>0</v>
      </c>
      <c r="H247" s="44">
        <f t="shared" si="91"/>
        <v>30</v>
      </c>
    </row>
    <row r="248" spans="1:8" ht="31.5" x14ac:dyDescent="0.25">
      <c r="A248" s="40" t="s">
        <v>43</v>
      </c>
      <c r="B248" s="7" t="s">
        <v>173</v>
      </c>
      <c r="C248" s="34" t="s">
        <v>66</v>
      </c>
      <c r="D248" s="34"/>
      <c r="E248" s="34"/>
      <c r="F248" s="44">
        <f>F249</f>
        <v>0</v>
      </c>
      <c r="G248" s="44">
        <f t="shared" si="91"/>
        <v>0</v>
      </c>
      <c r="H248" s="44">
        <f t="shared" si="91"/>
        <v>30</v>
      </c>
    </row>
    <row r="249" spans="1:8" ht="15.75" x14ac:dyDescent="0.25">
      <c r="A249" s="3" t="s">
        <v>172</v>
      </c>
      <c r="B249" s="7" t="s">
        <v>173</v>
      </c>
      <c r="C249" s="34" t="s">
        <v>66</v>
      </c>
      <c r="D249" s="34" t="s">
        <v>25</v>
      </c>
      <c r="E249" s="34" t="s">
        <v>25</v>
      </c>
      <c r="F249" s="44">
        <v>0</v>
      </c>
      <c r="G249" s="44">
        <v>0</v>
      </c>
      <c r="H249" s="44">
        <v>30</v>
      </c>
    </row>
    <row r="250" spans="1:8" ht="31.5" x14ac:dyDescent="0.25">
      <c r="A250" s="6" t="s">
        <v>48</v>
      </c>
      <c r="B250" s="7" t="s">
        <v>175</v>
      </c>
      <c r="C250" s="91"/>
      <c r="D250" s="91"/>
      <c r="E250" s="91"/>
      <c r="F250" s="44">
        <f>F251</f>
        <v>0</v>
      </c>
      <c r="G250" s="44">
        <f t="shared" ref="G250:H252" si="92">G251</f>
        <v>0</v>
      </c>
      <c r="H250" s="44">
        <f t="shared" si="92"/>
        <v>20</v>
      </c>
    </row>
    <row r="251" spans="1:8" ht="31.5" x14ac:dyDescent="0.25">
      <c r="A251" s="6" t="s">
        <v>42</v>
      </c>
      <c r="B251" s="7" t="s">
        <v>175</v>
      </c>
      <c r="C251" s="34" t="s">
        <v>10</v>
      </c>
      <c r="D251" s="34"/>
      <c r="E251" s="34"/>
      <c r="F251" s="44">
        <f>F252</f>
        <v>0</v>
      </c>
      <c r="G251" s="44">
        <f t="shared" si="92"/>
        <v>0</v>
      </c>
      <c r="H251" s="44">
        <f t="shared" si="92"/>
        <v>20</v>
      </c>
    </row>
    <row r="252" spans="1:8" ht="31.5" x14ac:dyDescent="0.25">
      <c r="A252" s="40" t="s">
        <v>43</v>
      </c>
      <c r="B252" s="7" t="s">
        <v>175</v>
      </c>
      <c r="C252" s="34" t="s">
        <v>66</v>
      </c>
      <c r="D252" s="34"/>
      <c r="E252" s="34"/>
      <c r="F252" s="44">
        <f>F253</f>
        <v>0</v>
      </c>
      <c r="G252" s="44">
        <f t="shared" si="92"/>
        <v>0</v>
      </c>
      <c r="H252" s="44">
        <f t="shared" si="92"/>
        <v>20</v>
      </c>
    </row>
    <row r="253" spans="1:8" ht="15.75" x14ac:dyDescent="0.25">
      <c r="A253" s="3" t="s">
        <v>174</v>
      </c>
      <c r="B253" s="7" t="s">
        <v>175</v>
      </c>
      <c r="C253" s="34" t="s">
        <v>66</v>
      </c>
      <c r="D253" s="34" t="s">
        <v>28</v>
      </c>
      <c r="E253" s="34" t="s">
        <v>12</v>
      </c>
      <c r="F253" s="44">
        <v>0</v>
      </c>
      <c r="G253" s="44">
        <v>0</v>
      </c>
      <c r="H253" s="44">
        <v>20</v>
      </c>
    </row>
    <row r="254" spans="1:8" ht="15.75" x14ac:dyDescent="0.25">
      <c r="A254" s="93"/>
      <c r="B254" s="91"/>
      <c r="C254" s="91"/>
      <c r="D254" s="91"/>
      <c r="E254" s="91"/>
      <c r="F254" s="44"/>
      <c r="G254" s="44"/>
      <c r="H254" s="44"/>
    </row>
  </sheetData>
  <autoFilter ref="A12:H238"/>
  <mergeCells count="11">
    <mergeCell ref="G1:J3"/>
    <mergeCell ref="A7:H7"/>
    <mergeCell ref="F10:H10"/>
    <mergeCell ref="A10:A11"/>
    <mergeCell ref="B10:B11"/>
    <mergeCell ref="C10:C11"/>
    <mergeCell ref="D10:D11"/>
    <mergeCell ref="E10:E11"/>
    <mergeCell ref="A8:H8"/>
    <mergeCell ref="G5:H5"/>
    <mergeCell ref="G6:H6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2021-12-09T10:42:44Z</cp:lastPrinted>
  <dcterms:created xsi:type="dcterms:W3CDTF">2017-10-11T12:40:42Z</dcterms:created>
  <dcterms:modified xsi:type="dcterms:W3CDTF">2022-01-19T10:58:30Z</dcterms:modified>
</cp:coreProperties>
</file>