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ПРОЕКТ 2020 БЮДЖЕТ\ПРОЕКТ Решение СД 2020 с таблицами последнего чтения\Решение последнее с 3520,0\"/>
    </mc:Choice>
  </mc:AlternateContent>
  <bookViews>
    <workbookView xWindow="0" yWindow="0" windowWidth="21570" windowHeight="7545"/>
  </bookViews>
  <sheets>
    <sheet name="2019" sheetId="1" r:id="rId1"/>
  </sheets>
  <definedNames>
    <definedName name="_xlnm._FilterDatabase" localSheetId="0" hidden="1">'2019'!$A$12:$H$216</definedName>
    <definedName name="_xlnm.Print_Titles" localSheetId="0">'2019'!$12:$12</definedName>
  </definedNames>
  <calcPr calcId="152511"/>
</workbook>
</file>

<file path=xl/calcChain.xml><?xml version="1.0" encoding="utf-8"?>
<calcChain xmlns="http://schemas.openxmlformats.org/spreadsheetml/2006/main">
  <c r="F158" i="1" l="1"/>
  <c r="H173" i="1"/>
  <c r="G173" i="1"/>
  <c r="H172" i="1"/>
  <c r="G172" i="1"/>
  <c r="H171" i="1"/>
  <c r="G171" i="1"/>
  <c r="F171" i="1"/>
  <c r="F172" i="1"/>
  <c r="F173" i="1"/>
  <c r="F96" i="1"/>
  <c r="F40" i="1" l="1"/>
  <c r="F34" i="1"/>
  <c r="H189" i="1" l="1"/>
  <c r="G189" i="1"/>
  <c r="G126" i="1" l="1"/>
  <c r="H169" i="1" l="1"/>
  <c r="H168" i="1" s="1"/>
  <c r="H167" i="1" s="1"/>
  <c r="G169" i="1"/>
  <c r="G168" i="1" s="1"/>
  <c r="G167" i="1" s="1"/>
  <c r="F98" i="1" l="1"/>
  <c r="H104" i="1"/>
  <c r="H103" i="1" s="1"/>
  <c r="G104" i="1"/>
  <c r="G103" i="1" s="1"/>
  <c r="F104" i="1"/>
  <c r="F103" i="1" s="1"/>
  <c r="H95" i="1"/>
  <c r="G95" i="1"/>
  <c r="H94" i="1"/>
  <c r="G94" i="1"/>
  <c r="F95" i="1"/>
  <c r="F94" i="1" s="1"/>
  <c r="H110" i="1"/>
  <c r="H109" i="1" s="1"/>
  <c r="H108" i="1" s="1"/>
  <c r="H107" i="1" s="1"/>
  <c r="H106" i="1" s="1"/>
  <c r="G110" i="1"/>
  <c r="G109" i="1" s="1"/>
  <c r="G108" i="1" s="1"/>
  <c r="G107" i="1" s="1"/>
  <c r="G106" i="1" s="1"/>
  <c r="F110" i="1"/>
  <c r="F109" i="1" s="1"/>
  <c r="F108" i="1" s="1"/>
  <c r="F107" i="1" s="1"/>
  <c r="F106" i="1" s="1"/>
  <c r="F169" i="1"/>
  <c r="F168" i="1"/>
  <c r="F167" i="1" s="1"/>
  <c r="H206" i="1"/>
  <c r="H205" i="1" s="1"/>
  <c r="H204" i="1" s="1"/>
  <c r="G206" i="1"/>
  <c r="G205" i="1" s="1"/>
  <c r="G204" i="1" s="1"/>
  <c r="F206" i="1"/>
  <c r="F205" i="1" s="1"/>
  <c r="F204" i="1" s="1"/>
  <c r="H210" i="1"/>
  <c r="H209" i="1" s="1"/>
  <c r="H208" i="1" s="1"/>
  <c r="G210" i="1"/>
  <c r="G209" i="1" s="1"/>
  <c r="G208" i="1" s="1"/>
  <c r="F210" i="1"/>
  <c r="F209" i="1" s="1"/>
  <c r="F208" i="1" s="1"/>
  <c r="H184" i="1"/>
  <c r="H183" i="1" s="1"/>
  <c r="H182" i="1" s="1"/>
  <c r="G184" i="1"/>
  <c r="G183" i="1" s="1"/>
  <c r="G182" i="1" s="1"/>
  <c r="F184" i="1"/>
  <c r="F183" i="1" s="1"/>
  <c r="F182" i="1" s="1"/>
  <c r="H69" i="1" l="1"/>
  <c r="G69" i="1"/>
  <c r="G68" i="1" s="1"/>
  <c r="G67" i="1" s="1"/>
  <c r="G66" i="1" s="1"/>
  <c r="G65" i="1" s="1"/>
  <c r="H68" i="1"/>
  <c r="H67" i="1" s="1"/>
  <c r="H66" i="1" s="1"/>
  <c r="F69" i="1" l="1"/>
  <c r="F68" i="1" s="1"/>
  <c r="F67" i="1" s="1"/>
  <c r="F66" i="1" s="1"/>
  <c r="F65" i="1" s="1"/>
  <c r="H191" i="1" l="1"/>
  <c r="H190" i="1" s="1"/>
  <c r="G191" i="1"/>
  <c r="G190" i="1"/>
  <c r="F39" i="1" l="1"/>
  <c r="H53" i="1" l="1"/>
  <c r="H52" i="1" s="1"/>
  <c r="G54" i="1"/>
  <c r="G53" i="1" s="1"/>
  <c r="G52" i="1" s="1"/>
  <c r="F54" i="1"/>
  <c r="F53" i="1" s="1"/>
  <c r="F52" i="1" s="1"/>
  <c r="F191" i="1" l="1"/>
  <c r="F190" i="1" s="1"/>
  <c r="H62" i="1" l="1"/>
  <c r="G62" i="1"/>
  <c r="G61" i="1" s="1"/>
  <c r="G60" i="1" s="1"/>
  <c r="H61" i="1"/>
  <c r="H60" i="1" s="1"/>
  <c r="F62" i="1"/>
  <c r="F126" i="1" l="1"/>
  <c r="H180" i="1"/>
  <c r="H179" i="1" s="1"/>
  <c r="H178" i="1" s="1"/>
  <c r="G180" i="1"/>
  <c r="G179" i="1" s="1"/>
  <c r="G178" i="1" s="1"/>
  <c r="F180" i="1"/>
  <c r="F179" i="1" s="1"/>
  <c r="F178" i="1" s="1"/>
  <c r="H188" i="1"/>
  <c r="H187" i="1" s="1"/>
  <c r="H186" i="1" s="1"/>
  <c r="G188" i="1"/>
  <c r="G187" i="1" s="1"/>
  <c r="G186" i="1" s="1"/>
  <c r="F188" i="1"/>
  <c r="F187" i="1" s="1"/>
  <c r="F186" i="1" s="1"/>
  <c r="H154" i="1"/>
  <c r="H153" i="1" s="1"/>
  <c r="G154" i="1"/>
  <c r="G153" i="1" s="1"/>
  <c r="H101" i="1"/>
  <c r="H100" i="1" s="1"/>
  <c r="H99" i="1" s="1"/>
  <c r="G101" i="1"/>
  <c r="G100" i="1" s="1"/>
  <c r="F101" i="1"/>
  <c r="F100" i="1" s="1"/>
  <c r="H31" i="1"/>
  <c r="H30" i="1" s="1"/>
  <c r="H29" i="1" s="1"/>
  <c r="H28" i="1" s="1"/>
  <c r="H27" i="1" s="1"/>
  <c r="H26" i="1" s="1"/>
  <c r="G31" i="1"/>
  <c r="G30" i="1" s="1"/>
  <c r="G29" i="1" s="1"/>
  <c r="G28" i="1" s="1"/>
  <c r="G27" i="1" s="1"/>
  <c r="G26" i="1" s="1"/>
  <c r="F31" i="1"/>
  <c r="F30" i="1" s="1"/>
  <c r="F29" i="1" s="1"/>
  <c r="F28" i="1" s="1"/>
  <c r="F27" i="1" s="1"/>
  <c r="F26" i="1" s="1"/>
  <c r="H92" i="1"/>
  <c r="H91" i="1" s="1"/>
  <c r="H90" i="1" s="1"/>
  <c r="H89" i="1" s="1"/>
  <c r="H88" i="1" s="1"/>
  <c r="G92" i="1"/>
  <c r="G91" i="1" s="1"/>
  <c r="G90" i="1" s="1"/>
  <c r="G89" i="1" s="1"/>
  <c r="G88" i="1" s="1"/>
  <c r="F92" i="1"/>
  <c r="F91" i="1" s="1"/>
  <c r="F90" i="1" s="1"/>
  <c r="F89" i="1" l="1"/>
  <c r="F88" i="1" s="1"/>
  <c r="H98" i="1"/>
  <c r="H97" i="1" s="1"/>
  <c r="F99" i="1"/>
  <c r="G99" i="1"/>
  <c r="F118" i="1"/>
  <c r="F117" i="1" s="1"/>
  <c r="G118" i="1"/>
  <c r="G117" i="1" s="1"/>
  <c r="H118" i="1"/>
  <c r="H117" i="1" s="1"/>
  <c r="F121" i="1"/>
  <c r="F120" i="1" s="1"/>
  <c r="G121" i="1"/>
  <c r="G120" i="1" s="1"/>
  <c r="H121" i="1"/>
  <c r="H120" i="1" s="1"/>
  <c r="F125" i="1"/>
  <c r="F124" i="1" s="1"/>
  <c r="H125" i="1"/>
  <c r="H124" i="1" s="1"/>
  <c r="F130" i="1"/>
  <c r="F129" i="1" s="1"/>
  <c r="F128" i="1" s="1"/>
  <c r="G130" i="1"/>
  <c r="H130" i="1"/>
  <c r="H129" i="1" s="1"/>
  <c r="H128" i="1" s="1"/>
  <c r="F134" i="1"/>
  <c r="F133" i="1" s="1"/>
  <c r="F132" i="1" s="1"/>
  <c r="G134" i="1"/>
  <c r="G133" i="1" s="1"/>
  <c r="G132" i="1" s="1"/>
  <c r="H134" i="1"/>
  <c r="H133" i="1" s="1"/>
  <c r="H132" i="1" s="1"/>
  <c r="F138" i="1"/>
  <c r="F137" i="1" s="1"/>
  <c r="F136" i="1" s="1"/>
  <c r="G138" i="1"/>
  <c r="G137" i="1" s="1"/>
  <c r="G136" i="1" s="1"/>
  <c r="H138" i="1"/>
  <c r="H137" i="1" s="1"/>
  <c r="H136" i="1" s="1"/>
  <c r="G142" i="1"/>
  <c r="F151" i="1"/>
  <c r="F150" i="1" s="1"/>
  <c r="G151" i="1"/>
  <c r="G150" i="1" s="1"/>
  <c r="G149" i="1" s="1"/>
  <c r="G148" i="1" s="1"/>
  <c r="G147" i="1" s="1"/>
  <c r="G146" i="1" s="1"/>
  <c r="H151" i="1"/>
  <c r="H150" i="1" s="1"/>
  <c r="H149" i="1" s="1"/>
  <c r="H148" i="1" s="1"/>
  <c r="H147" i="1" s="1"/>
  <c r="H146" i="1" s="1"/>
  <c r="F154" i="1"/>
  <c r="F153" i="1" s="1"/>
  <c r="F161" i="1"/>
  <c r="F160" i="1" s="1"/>
  <c r="F159" i="1" s="1"/>
  <c r="G161" i="1"/>
  <c r="G160" i="1" s="1"/>
  <c r="G159" i="1" s="1"/>
  <c r="H161" i="1"/>
  <c r="H160" i="1" s="1"/>
  <c r="H159" i="1" s="1"/>
  <c r="F165" i="1"/>
  <c r="F164" i="1" s="1"/>
  <c r="F163" i="1" s="1"/>
  <c r="G165" i="1"/>
  <c r="G164" i="1" s="1"/>
  <c r="G163" i="1" s="1"/>
  <c r="H165" i="1"/>
  <c r="H164" i="1" s="1"/>
  <c r="H163" i="1" s="1"/>
  <c r="F176" i="1"/>
  <c r="F175" i="1" s="1"/>
  <c r="G176" i="1"/>
  <c r="G175" i="1" s="1"/>
  <c r="H176" i="1"/>
  <c r="H175" i="1" s="1"/>
  <c r="F195" i="1"/>
  <c r="F194" i="1" s="1"/>
  <c r="F193" i="1" s="1"/>
  <c r="G195" i="1"/>
  <c r="G194" i="1" s="1"/>
  <c r="G193" i="1" s="1"/>
  <c r="H195" i="1"/>
  <c r="H194" i="1" s="1"/>
  <c r="H193" i="1" s="1"/>
  <c r="F199" i="1"/>
  <c r="F198" i="1" s="1"/>
  <c r="G199" i="1"/>
  <c r="G198" i="1" s="1"/>
  <c r="H199" i="1"/>
  <c r="H198" i="1" s="1"/>
  <c r="F202" i="1"/>
  <c r="F201" i="1" s="1"/>
  <c r="G202" i="1"/>
  <c r="G201" i="1" s="1"/>
  <c r="H202" i="1"/>
  <c r="H201" i="1" s="1"/>
  <c r="F214" i="1"/>
  <c r="F213" i="1" s="1"/>
  <c r="F212" i="1" s="1"/>
  <c r="G214" i="1"/>
  <c r="G213" i="1" s="1"/>
  <c r="G212" i="1" s="1"/>
  <c r="H214" i="1"/>
  <c r="H213" i="1" s="1"/>
  <c r="H212" i="1" s="1"/>
  <c r="G129" i="1" l="1"/>
  <c r="G128" i="1" s="1"/>
  <c r="G125" i="1"/>
  <c r="F123" i="1"/>
  <c r="F116" i="1"/>
  <c r="H123" i="1"/>
  <c r="H116" i="1"/>
  <c r="G116" i="1"/>
  <c r="G98" i="1"/>
  <c r="G97" i="1" s="1"/>
  <c r="F97" i="1"/>
  <c r="G144" i="1"/>
  <c r="G143" i="1" s="1"/>
  <c r="H197" i="1"/>
  <c r="G197" i="1"/>
  <c r="G158" i="1" s="1"/>
  <c r="G157" i="1" s="1"/>
  <c r="G156" i="1" s="1"/>
  <c r="F149" i="1"/>
  <c r="F148" i="1" s="1"/>
  <c r="F147" i="1" s="1"/>
  <c r="F146" i="1" s="1"/>
  <c r="H142" i="1"/>
  <c r="H144" i="1"/>
  <c r="H143" i="1" s="1"/>
  <c r="F142" i="1"/>
  <c r="F144" i="1"/>
  <c r="F143" i="1" s="1"/>
  <c r="G141" i="1"/>
  <c r="G140" i="1"/>
  <c r="F197" i="1"/>
  <c r="F115" i="1" l="1"/>
  <c r="G124" i="1"/>
  <c r="G123" i="1" s="1"/>
  <c r="G115" i="1" s="1"/>
  <c r="G114" i="1" s="1"/>
  <c r="G113" i="1" s="1"/>
  <c r="G112" i="1" s="1"/>
  <c r="H158" i="1"/>
  <c r="H157" i="1" s="1"/>
  <c r="H156" i="1" s="1"/>
  <c r="F157" i="1"/>
  <c r="F156" i="1" s="1"/>
  <c r="F114" i="1"/>
  <c r="H115" i="1"/>
  <c r="H114" i="1" s="1"/>
  <c r="F140" i="1"/>
  <c r="F141" i="1"/>
  <c r="H140" i="1"/>
  <c r="H141" i="1"/>
  <c r="H86" i="1"/>
  <c r="H85" i="1" s="1"/>
  <c r="H84" i="1" s="1"/>
  <c r="G86" i="1"/>
  <c r="G85" i="1" s="1"/>
  <c r="G84" i="1" s="1"/>
  <c r="F86" i="1"/>
  <c r="F85" i="1" s="1"/>
  <c r="F84" i="1" s="1"/>
  <c r="H82" i="1"/>
  <c r="H81" i="1" s="1"/>
  <c r="H80" i="1" s="1"/>
  <c r="H79" i="1" s="1"/>
  <c r="H78" i="1" s="1"/>
  <c r="G82" i="1"/>
  <c r="G81" i="1" s="1"/>
  <c r="G80" i="1" s="1"/>
  <c r="G79" i="1" s="1"/>
  <c r="G78" i="1" s="1"/>
  <c r="F82" i="1"/>
  <c r="F81" i="1" s="1"/>
  <c r="F80" i="1" s="1"/>
  <c r="F79" i="1" s="1"/>
  <c r="F78" i="1" s="1"/>
  <c r="H76" i="1"/>
  <c r="H75" i="1" s="1"/>
  <c r="H74" i="1" s="1"/>
  <c r="H73" i="1" s="1"/>
  <c r="H72" i="1" s="1"/>
  <c r="G76" i="1"/>
  <c r="G75" i="1" s="1"/>
  <c r="G74" i="1" s="1"/>
  <c r="G73" i="1" s="1"/>
  <c r="G72" i="1" s="1"/>
  <c r="F76" i="1"/>
  <c r="F75" i="1" s="1"/>
  <c r="F74" i="1" s="1"/>
  <c r="F73" i="1" s="1"/>
  <c r="F72" i="1" s="1"/>
  <c r="H50" i="1"/>
  <c r="H49" i="1" s="1"/>
  <c r="H48" i="1" s="1"/>
  <c r="G50" i="1"/>
  <c r="G49" i="1" s="1"/>
  <c r="G48" i="1" s="1"/>
  <c r="F50" i="1"/>
  <c r="F49" i="1" s="1"/>
  <c r="F48" i="1" s="1"/>
  <c r="H58" i="1"/>
  <c r="H57" i="1" s="1"/>
  <c r="H56" i="1" s="1"/>
  <c r="G58" i="1"/>
  <c r="G57" i="1" s="1"/>
  <c r="G56" i="1" s="1"/>
  <c r="F58" i="1"/>
  <c r="F57" i="1" s="1"/>
  <c r="F56" i="1" s="1"/>
  <c r="G64" i="1"/>
  <c r="H64" i="1"/>
  <c r="F64" i="1"/>
  <c r="H19" i="1"/>
  <c r="H18" i="1" s="1"/>
  <c r="H17" i="1" s="1"/>
  <c r="H16" i="1" s="1"/>
  <c r="G19" i="1"/>
  <c r="G18" i="1" s="1"/>
  <c r="G17" i="1" s="1"/>
  <c r="G16" i="1" s="1"/>
  <c r="H24" i="1"/>
  <c r="H23" i="1" s="1"/>
  <c r="H22" i="1" s="1"/>
  <c r="H21" i="1" s="1"/>
  <c r="G24" i="1"/>
  <c r="G23" i="1" s="1"/>
  <c r="G22" i="1" s="1"/>
  <c r="G21" i="1" s="1"/>
  <c r="F24" i="1"/>
  <c r="F23" i="1" s="1"/>
  <c r="F22" i="1" s="1"/>
  <c r="F21" i="1" s="1"/>
  <c r="F19" i="1"/>
  <c r="F18" i="1" s="1"/>
  <c r="F17" i="1" s="1"/>
  <c r="F16" i="1" s="1"/>
  <c r="H38" i="1"/>
  <c r="H37" i="1" s="1"/>
  <c r="H36" i="1" s="1"/>
  <c r="H35" i="1" s="1"/>
  <c r="H34" i="1" s="1"/>
  <c r="G38" i="1"/>
  <c r="G37" i="1" s="1"/>
  <c r="G36" i="1" s="1"/>
  <c r="G35" i="1" s="1"/>
  <c r="G34" i="1" s="1"/>
  <c r="H44" i="1"/>
  <c r="H43" i="1" s="1"/>
  <c r="H42" i="1" s="1"/>
  <c r="H41" i="1" s="1"/>
  <c r="H40" i="1" s="1"/>
  <c r="G44" i="1"/>
  <c r="G43" i="1" s="1"/>
  <c r="G42" i="1" s="1"/>
  <c r="G41" i="1" s="1"/>
  <c r="G40" i="1" s="1"/>
  <c r="F44" i="1"/>
  <c r="F43" i="1" s="1"/>
  <c r="F42" i="1" s="1"/>
  <c r="F41" i="1" s="1"/>
  <c r="F38" i="1"/>
  <c r="F37" i="1" s="1"/>
  <c r="F36" i="1" s="1"/>
  <c r="F35" i="1" s="1"/>
  <c r="F113" i="1" l="1"/>
  <c r="F112" i="1" s="1"/>
  <c r="F33" i="1"/>
  <c r="H47" i="1"/>
  <c r="H46" i="1" s="1"/>
  <c r="G47" i="1"/>
  <c r="G46" i="1" s="1"/>
  <c r="H113" i="1"/>
  <c r="H112" i="1" s="1"/>
  <c r="H15" i="1"/>
  <c r="G15" i="1"/>
  <c r="G33" i="1"/>
  <c r="H33" i="1"/>
  <c r="F15" i="1"/>
  <c r="H14" i="1" l="1"/>
  <c r="H13" i="1" s="1"/>
  <c r="G14" i="1"/>
  <c r="G13" i="1" s="1"/>
  <c r="F61" i="1"/>
  <c r="F60" i="1" s="1"/>
  <c r="F47" i="1" s="1"/>
  <c r="F46" i="1" l="1"/>
  <c r="F14" i="1" l="1"/>
  <c r="F13" i="1" s="1"/>
</calcChain>
</file>

<file path=xl/sharedStrings.xml><?xml version="1.0" encoding="utf-8"?>
<sst xmlns="http://schemas.openxmlformats.org/spreadsheetml/2006/main" count="553" uniqueCount="216">
  <si>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</si>
  <si>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</si>
  <si>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</si>
  <si>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</si>
  <si>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</si>
  <si>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</si>
  <si>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</si>
  <si>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</si>
  <si>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</si>
  <si>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</si>
  <si>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</si>
  <si>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</si>
  <si>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</si>
  <si>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</si>
  <si>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</si>
  <si>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</si>
  <si>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</si>
  <si>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</si>
  <si>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</si>
  <si>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</si>
  <si>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</si>
  <si>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</si>
  <si>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</si>
  <si>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</si>
  <si>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</si>
  <si>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</si>
  <si>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</si>
  <si>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</si>
  <si>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</si>
  <si>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</si>
  <si>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</si>
  <si>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</si>
  <si>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</si>
  <si>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</si>
  <si>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</si>
  <si>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</si>
  <si>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</si>
  <si>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</si>
  <si>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</si>
  <si>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</si>
  <si>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</si>
  <si>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2020 год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</si>
  <si>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</si>
  <si>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</si>
  <si>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</si>
  <si>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</si>
  <si>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</si>
  <si>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</si>
  <si>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</si>
  <si>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</si>
  <si>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</si>
  <si>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08 2 01 00000</t>
  </si>
  <si>
    <t>08 2 01 11550</t>
  </si>
  <si>
    <t>Итого программные расходы</t>
  </si>
  <si>
    <t>Основное мероприятие "Развитие молодежной политики"</t>
  </si>
  <si>
    <t xml:space="preserve">Мероприятия в сфере молодежной политики  </t>
  </si>
  <si>
    <t>04  0 00 00000</t>
  </si>
  <si>
    <t>04 0 02 11680</t>
  </si>
  <si>
    <t>Основное мероприятие "Развитие физической культуры "</t>
  </si>
  <si>
    <t xml:space="preserve">Мероприятия по организации и проведение физкультурных спортивно-массовых  мероприятий </t>
  </si>
  <si>
    <t>04 0 01 00000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</si>
  <si>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</si>
  <si>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Мероприятия по газификации территории</t>
  </si>
  <si>
    <t>11 0 00 00000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</si>
  <si>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</si>
  <si>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</si>
  <si>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</si>
  <si>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</si>
  <si>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</si>
  <si>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</si>
  <si>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</si>
  <si>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>Мероприятия по  благоустройству территории и создание мест отдыха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</si>
  <si>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</si>
  <si>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</si>
  <si>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</si>
  <si>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</si>
  <si>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</si>
  <si>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</si>
  <si>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Основное мероприятие "Поддержка  проектов местных инциатив граждан"</t>
  </si>
  <si>
    <t>Мероприятия по усточиввому развитию части территорий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</si>
  <si>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</si>
  <si>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</si>
  <si>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Итого непрограммные расходы</t>
  </si>
  <si>
    <t xml:space="preserve">Обеспечение деятельности органов местного самоуправления муниципального образования Шапкинского сельского поселения Тосненского района Ленинградской области </t>
  </si>
  <si>
    <t>91 0 00 00000</t>
  </si>
  <si>
    <t xml:space="preserve">Обеспечение деятельности аппаратов органов  местного самоуправления муниципального образования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</si>
  <si>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</si>
  <si>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</si>
  <si>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</si>
  <si>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</si>
  <si>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</si>
  <si>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</si>
  <si>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</si>
  <si>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</si>
  <si>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</si>
  <si>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</si>
  <si>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Межбюджетные тарнсферты</t>
  </si>
  <si>
    <t>Иные межбюджетные трансферты</t>
  </si>
  <si>
    <t>540</t>
  </si>
  <si>
    <t>91 3 01 60640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</si>
  <si>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</si>
  <si>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</si>
  <si>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</si>
  <si>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</si>
  <si>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Другие вопросы в области национальной безопасности и провоохранительной деятельиости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</si>
  <si>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</si>
  <si>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</si>
  <si>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</si>
  <si>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</si>
  <si>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</si>
  <si>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</si>
  <si>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</si>
  <si>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</si>
  <si>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</si>
  <si>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</si>
  <si>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</si>
  <si>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</si>
  <si>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</si>
  <si>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</si>
  <si>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</si>
  <si>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</si>
  <si>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</si>
  <si>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</si>
  <si>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</si>
  <si>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</si>
  <si>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</si>
  <si>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</si>
  <si>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Мероприятия в области национальной экономики</t>
  </si>
  <si>
    <t>99 9 01 10360</t>
  </si>
  <si>
    <t xml:space="preserve">Мероприятия по организации сбора и вывоза бытовых отходов 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</si>
  <si>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</si>
  <si>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</si>
  <si>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</si>
  <si>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</si>
  <si>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</si>
  <si>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</si>
  <si>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</si>
  <si>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</si>
  <si>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</si>
  <si>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</si>
  <si>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 xml:space="preserve">РАСПРЕДЕЛЕНИЕ  </t>
  </si>
  <si>
    <t>Муниципальная программа "Безопасность на территории Шапкинкого сельского поселения Тосненского района Ленинградской области ".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</si>
  <si>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</si>
  <si>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</si>
  <si>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</si>
  <si>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</si>
  <si>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Уплата налогов,сборов и иных платежей</t>
  </si>
  <si>
    <t>2021 год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</si>
  <si>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</si>
  <si>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</si>
  <si>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</si>
  <si>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25 0 00 00000</t>
  </si>
  <si>
    <t>25 0 01 00000</t>
  </si>
  <si>
    <t>25 0 01 14310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</si>
  <si>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</si>
  <si>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</si>
  <si>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</si>
  <si>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</si>
  <si>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</si>
  <si>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</si>
  <si>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</si>
  <si>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</si>
  <si>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</si>
  <si>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</si>
  <si>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</si>
  <si>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</si>
  <si>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</si>
  <si>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</si>
  <si>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</si>
  <si>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</si>
  <si>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</si>
  <si>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</si>
  <si>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</si>
  <si>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</si>
  <si>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</si>
  <si>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</si>
  <si>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</si>
  <si>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</si>
  <si>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92 9 01 00030</t>
  </si>
  <si>
    <t>10 0 01 10100</t>
  </si>
  <si>
    <t>10 0 01 10110</t>
  </si>
  <si>
    <t>10 0 01 S0140</t>
  </si>
  <si>
    <t>10 0 01 10120</t>
  </si>
  <si>
    <t>Коммунальное хозяйство</t>
  </si>
  <si>
    <t>850</t>
  </si>
  <si>
    <t>Уплата прочих налогов и сборов</t>
  </si>
  <si>
    <t>Основные мероприятия "Мероприятия по обеспечению общественного порядка и профилактике  правонарушений на территории Шапкинского сельского поселения Тосненского района Ленинградской области"</t>
  </si>
  <si>
    <t>Специальные расходы</t>
  </si>
  <si>
    <t>880</t>
  </si>
  <si>
    <t>11 0 01 S0200</t>
  </si>
  <si>
    <t>29 0 00 00000</t>
  </si>
  <si>
    <t>29 0 01 00000</t>
  </si>
  <si>
    <t>29 0 01 S4770</t>
  </si>
  <si>
    <t>Капитальные вложения в объекты государственной (муниципальной) собственности</t>
  </si>
  <si>
    <t>Бюджетные инвестиции</t>
  </si>
  <si>
    <r>
      <t xml:space="preserve">Мероприятия в области коммунального хозяйства </t>
    </r>
    <r>
      <rPr>
        <sz val="10"/>
        <color indexed="10"/>
        <rFont val="Times New Roman"/>
        <family val="1"/>
        <charset val="204"/>
      </rPr>
      <t/>
    </r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</si>
  <si>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2020 год и плановый период 2021 и 2022 годов </t>
  </si>
  <si>
    <t>2022 год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</si>
  <si>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</si>
  <si>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Приложение № 5</t>
  </si>
  <si>
    <t>99 9 01 10110</t>
  </si>
  <si>
    <t>25 0 01 S4310</t>
  </si>
  <si>
    <t xml:space="preserve">09 </t>
  </si>
  <si>
    <t>99 9 01 11620</t>
  </si>
  <si>
    <t>99 9 01 11680</t>
  </si>
  <si>
    <t>04 0 02 00000</t>
  </si>
  <si>
    <t>04 0 01 11300</t>
  </si>
  <si>
    <t>99 9 01 11300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</si>
  <si>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</si>
  <si>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t>08 1 002 00000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</si>
  <si>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актов".</t>
    </r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</si>
  <si>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  </r>
  </si>
  <si>
    <t>08 2 00 00000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</si>
  <si>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</si>
  <si>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99 9 01 13320</t>
  </si>
  <si>
    <t>от 24.12.2019    №  16_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</si>
</sst>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000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4" fillId="2" borderId="1"/>
    <xf numFmtId="0" fontId="10" fillId="2" borderId="1"/>
    <xf numFmtId="0" fontId="10" fillId="2" borderId="1"/>
    <xf numFmtId="0" fontId="10" fillId="2" borderId="1"/>
    <xf numFmtId="0" fontId="1" fillId="2" borderId="1"/>
    <xf numFmtId="0" fontId="11" fillId="2" borderId="1"/>
    <xf numFmtId="0" fontId="11" fillId="2" borderId="1"/>
    <xf numFmtId="0" fontId="11" fillId="2" borderId="1"/>
    <xf numFmtId="0" fontId="11" fillId="2" borderId="1"/>
    <xf numFmtId="0" fontId="12" fillId="2" borderId="1"/>
    <xf numFmtId="0" fontId="11" fillId="2" borderId="1"/>
    <xf numFmtId="9" fontId="13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10" fillId="2" borderId="1"/>
  </cellStyleXfs>
  <cellXfs count="111">
    <xf numFmtId="0" fontId="0" fillId="0" borderId="0" xfId="0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3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68" fontId="7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7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69" fontId="3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top" wrapText="1"/>
    </xf>
    <xf numFmtId="169" fontId="3" fillId="3" borderId="5" xfId="0" applyNumberFormat="1" applyFont="1" applyFill="1" applyBorder="1" applyAlignment="1">
      <alignment horizontal="center" vertical="center"/>
    </xf>
    <xf numFmtId="49" fontId="3" fillId="3" borderId="2" xfId="3" applyNumberFormat="1" applyFont="1" applyFill="1" applyBorder="1" applyAlignment="1">
      <alignment horizontal="center" vertical="center" wrapText="1"/>
    </xf>
    <xf numFmtId="169" fontId="3" fillId="3" borderId="2" xfId="0" applyNumberFormat="1" applyFont="1" applyFill="1" applyBorder="1" applyAlignment="1">
      <alignment horizontal="center" vertical="center"/>
    </xf>
    <xf numFmtId="0" fontId="3" fillId="3" borderId="6" xfId="4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top"/>
    </xf>
    <xf numFmtId="169" fontId="3" fillId="3" borderId="2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left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top" wrapText="1"/>
    </xf>
    <xf numFmtId="169" fontId="3" fillId="3" borderId="4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top" wrapText="1"/>
    </xf>
    <xf numFmtId="169" fontId="2" fillId="3" borderId="2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170" fontId="2" fillId="3" borderId="2" xfId="5" applyNumberFormat="1" applyFont="1" applyFill="1" applyBorder="1" applyAlignment="1">
      <alignment vertical="center" wrapText="1"/>
    </xf>
    <xf numFmtId="49" fontId="2" fillId="3" borderId="2" xfId="6" applyNumberFormat="1" applyFont="1" applyFill="1" applyBorder="1" applyAlignment="1">
      <alignment horizontal="center" vertical="center" wrapText="1"/>
    </xf>
    <xf numFmtId="170" fontId="3" fillId="3" borderId="2" xfId="5" applyNumberFormat="1" applyFont="1" applyFill="1" applyBorder="1" applyAlignment="1">
      <alignment vertical="center" wrapText="1"/>
    </xf>
    <xf numFmtId="49" fontId="3" fillId="3" borderId="2" xfId="5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70" fontId="3" fillId="3" borderId="2" xfId="6" applyNumberFormat="1" applyFont="1" applyFill="1" applyBorder="1" applyAlignment="1">
      <alignment horizontal="left" vertical="center" wrapText="1"/>
    </xf>
    <xf numFmtId="170" fontId="3" fillId="3" borderId="2" xfId="6" applyNumberFormat="1" applyFont="1" applyFill="1" applyBorder="1" applyAlignment="1">
      <alignment vertical="top" wrapText="1"/>
    </xf>
    <xf numFmtId="0" fontId="16" fillId="3" borderId="0" xfId="0" applyFont="1" applyFill="1"/>
    <xf numFmtId="0" fontId="2" fillId="3" borderId="2" xfId="2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9" fontId="3" fillId="3" borderId="5" xfId="0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vertical="center" wrapText="1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17" fillId="0" borderId="0" xfId="0" applyFont="1" applyAlignment="1">
      <alignment horizontal="justify" vertical="center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4" xfId="1" applyNumberFormat="1" applyFont="1" applyFill="1" applyBorder="1" applyAlignment="1">
      <alignment horizontal="center" vertical="top" wrapText="1"/>
    </xf>
    <xf numFmtId="49" fontId="2" fillId="3" borderId="5" xfId="1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/>
    </xf>
  </cellXfs>
  <cellStyles count="23">
    <cellStyle name="Обычный" xfId="0" builtinId="0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6"/>
  <sheetViews>
    <sheetView tabSelected="1" zoomScaleNormal="100" workbookViewId="0">
      <selection activeCell="A2" sqref="A2"/>
    </sheetView>
  </sheetViews>
  <sheetFormatPr defaultRowHeight="15" x14ac:dyDescent="0.25"/>
  <cols>
    <col min="1" max="1" width="61.42578125" style="99" customWidth="1"/>
    <col min="2" max="2" width="16.42578125" style="100" customWidth="1"/>
    <col min="3" max="5" width="7.42578125" style="100" customWidth="1"/>
    <col min="6" max="8" width="16.42578125" style="100" customWidth="1"/>
    <col min="9" max="16384" width="9.140625" style="90"/>
  </cols>
  <sheetData>
    <row r="1" spans="1:10" s="15" customFormat="1" ht="15.75" x14ac:dyDescent="0.25">
      <c r="A1" s="18"/>
      <c r="B1" s="17"/>
      <c r="C1" s="16"/>
      <c r="D1" s="16"/>
      <c r="E1" s="16"/>
      <c r="G1" s="27" t="s">
        <v>199</v>
      </c>
      <c r="H1" s="1"/>
      <c r="I1" s="2"/>
      <c r="J1" s="2"/>
    </row>
    <row r="2" spans="1:10" s="15" customFormat="1" ht="67.5" customHeight="1" x14ac:dyDescent="0.25">
      <c r="A2" s="18"/>
      <c r="B2" s="17"/>
      <c r="C2" s="16"/>
      <c r="D2" s="16"/>
      <c r="E2" s="16"/>
      <c r="G2" s="102" t="s">
        <v>176</v>
      </c>
      <c r="H2" s="102"/>
      <c r="I2" s="2"/>
      <c r="J2" s="2"/>
    </row>
    <row r="3" spans="1:10" s="15" customFormat="1" ht="28.5" customHeight="1" x14ac:dyDescent="0.25">
      <c r="A3" s="18"/>
      <c r="B3" s="17"/>
      <c r="C3" s="16"/>
      <c r="D3" s="16"/>
      <c r="E3" s="16"/>
      <c r="G3" s="103" t="s">
        <v>215</v>
      </c>
      <c r="H3" s="103"/>
      <c r="I3" s="2"/>
      <c r="J3" s="2"/>
    </row>
    <row r="4" spans="1:10" s="15" customFormat="1" ht="24" customHeight="1" x14ac:dyDescent="0.25">
      <c r="A4" s="18"/>
      <c r="B4" s="17"/>
      <c r="C4" s="16"/>
      <c r="D4" s="16"/>
      <c r="E4" s="16"/>
      <c r="G4" s="27"/>
      <c r="H4" s="1"/>
      <c r="I4" s="2"/>
      <c r="J4" s="2"/>
    </row>
    <row r="5" spans="1:10" s="15" customFormat="1" ht="63" hidden="1" customHeight="1" x14ac:dyDescent="0.25">
      <c r="A5" s="18"/>
      <c r="B5" s="17"/>
      <c r="C5" s="16"/>
      <c r="D5" s="16"/>
      <c r="E5" s="16"/>
      <c r="G5" s="102"/>
      <c r="H5" s="102"/>
      <c r="I5" s="2"/>
      <c r="J5" s="2"/>
    </row>
    <row r="6" spans="1:10" s="15" customFormat="1" ht="28.5" customHeight="1" x14ac:dyDescent="0.25">
      <c r="A6" s="18"/>
      <c r="B6" s="17"/>
      <c r="C6" s="16"/>
      <c r="D6" s="16"/>
      <c r="E6" s="16"/>
      <c r="G6" s="110"/>
      <c r="H6" s="110"/>
      <c r="I6" s="2"/>
      <c r="J6" s="2"/>
    </row>
    <row r="7" spans="1:10" s="15" customFormat="1" ht="26.25" customHeight="1" x14ac:dyDescent="0.25">
      <c r="A7" s="104" t="s">
        <v>140</v>
      </c>
      <c r="B7" s="104"/>
      <c r="C7" s="104"/>
      <c r="D7" s="104"/>
      <c r="E7" s="104"/>
      <c r="F7" s="104"/>
      <c r="G7" s="104"/>
      <c r="H7" s="104"/>
    </row>
    <row r="8" spans="1:10" s="15" customFormat="1" ht="85.5" customHeight="1" x14ac:dyDescent="0.25">
      <c r="A8" s="104" t="s">
        <v>196</v>
      </c>
      <c r="B8" s="104"/>
      <c r="C8" s="104"/>
      <c r="D8" s="104"/>
      <c r="E8" s="104"/>
      <c r="F8" s="104"/>
      <c r="G8" s="104"/>
      <c r="H8" s="104"/>
    </row>
    <row r="9" spans="1:10" s="15" customFormat="1" ht="15.6" customHeight="1" x14ac:dyDescent="0.25">
      <c r="A9" s="79"/>
      <c r="B9" s="79"/>
      <c r="C9" s="79"/>
      <c r="D9" s="79"/>
      <c r="E9" s="79"/>
      <c r="F9" s="14"/>
    </row>
    <row r="10" spans="1:10" s="13" customFormat="1" ht="35.25" customHeight="1" x14ac:dyDescent="0.25">
      <c r="A10" s="106" t="s">
        <v>0</v>
      </c>
      <c r="B10" s="108" t="s">
        <v>1</v>
      </c>
      <c r="C10" s="108" t="s">
        <v>2</v>
      </c>
      <c r="D10" s="106" t="s">
        <v>3</v>
      </c>
      <c r="E10" s="106" t="s">
        <v>4</v>
      </c>
      <c r="F10" s="105" t="s">
        <v>36</v>
      </c>
      <c r="G10" s="105"/>
      <c r="H10" s="105"/>
    </row>
    <row r="11" spans="1:10" s="13" customFormat="1" ht="15.75" customHeight="1" x14ac:dyDescent="0.25">
      <c r="A11" s="107"/>
      <c r="B11" s="109"/>
      <c r="C11" s="109"/>
      <c r="D11" s="107"/>
      <c r="E11" s="107"/>
      <c r="F11" s="12" t="s">
        <v>41</v>
      </c>
      <c r="G11" s="12" t="s">
        <v>147</v>
      </c>
      <c r="H11" s="12" t="s">
        <v>197</v>
      </c>
    </row>
    <row r="12" spans="1:10" s="13" customFormat="1" ht="15.75" x14ac:dyDescent="0.25">
      <c r="A12" s="19" t="s">
        <v>37</v>
      </c>
      <c r="B12" s="19" t="s">
        <v>38</v>
      </c>
      <c r="C12" s="19" t="s">
        <v>39</v>
      </c>
      <c r="D12" s="19" t="s">
        <v>40</v>
      </c>
      <c r="E12" s="20">
        <v>5</v>
      </c>
      <c r="F12" s="21">
        <v>6</v>
      </c>
      <c r="G12" s="20">
        <v>7</v>
      </c>
      <c r="H12" s="21">
        <v>8</v>
      </c>
    </row>
    <row r="13" spans="1:10" s="82" customFormat="1" ht="15.75" x14ac:dyDescent="0.25">
      <c r="A13" s="80" t="s">
        <v>5</v>
      </c>
      <c r="B13" s="36"/>
      <c r="C13" s="35"/>
      <c r="D13" s="36"/>
      <c r="E13" s="36"/>
      <c r="F13" s="81">
        <f>F14+F112</f>
        <v>16092.890510000001</v>
      </c>
      <c r="G13" s="81">
        <f t="shared" ref="G13:H13" si="0">G14+G112</f>
        <v>13585.881230000001</v>
      </c>
      <c r="H13" s="81">
        <f t="shared" si="0"/>
        <v>13385.149890000002</v>
      </c>
    </row>
    <row r="14" spans="1:10" s="82" customFormat="1" ht="15.75" x14ac:dyDescent="0.25">
      <c r="A14" s="78" t="s">
        <v>53</v>
      </c>
      <c r="B14" s="36"/>
      <c r="C14" s="35"/>
      <c r="D14" s="36"/>
      <c r="E14" s="36"/>
      <c r="F14" s="81">
        <f>F15+F33+F46+F64+F72+F78+F88+F97+F106</f>
        <v>7652.7355100000004</v>
      </c>
      <c r="G14" s="81">
        <f t="shared" ref="G14:H14" si="1">G15+G33+G46+G64+G72+G78+G88+G97+G106</f>
        <v>3452.3110000000001</v>
      </c>
      <c r="H14" s="81">
        <f t="shared" si="1"/>
        <v>97.4</v>
      </c>
    </row>
    <row r="15" spans="1:10" s="82" customFormat="1" ht="69.75" customHeight="1" x14ac:dyDescent="0.25">
      <c r="A15" s="7" t="s">
        <v>213</v>
      </c>
      <c r="B15" s="10" t="s">
        <v>56</v>
      </c>
      <c r="C15" s="35"/>
      <c r="D15" s="36"/>
      <c r="E15" s="36"/>
      <c r="F15" s="32">
        <f>F16+F21</f>
        <v>57</v>
      </c>
      <c r="G15" s="32">
        <f>G16+G21</f>
        <v>0</v>
      </c>
      <c r="H15" s="32">
        <f>H16+H21</f>
        <v>0</v>
      </c>
    </row>
    <row r="16" spans="1:10" s="82" customFormat="1" ht="28.5" customHeight="1" x14ac:dyDescent="0.25">
      <c r="A16" s="11" t="s">
        <v>58</v>
      </c>
      <c r="B16" s="10" t="s">
        <v>60</v>
      </c>
      <c r="C16" s="35"/>
      <c r="D16" s="36"/>
      <c r="E16" s="36"/>
      <c r="F16" s="32">
        <f>F17</f>
        <v>17</v>
      </c>
      <c r="G16" s="32">
        <f t="shared" ref="G16:H19" si="2">G17</f>
        <v>0</v>
      </c>
      <c r="H16" s="32">
        <f t="shared" si="2"/>
        <v>0</v>
      </c>
    </row>
    <row r="17" spans="1:8" s="82" customFormat="1" ht="31.5" x14ac:dyDescent="0.25">
      <c r="A17" s="8" t="s">
        <v>59</v>
      </c>
      <c r="B17" s="9" t="s">
        <v>206</v>
      </c>
      <c r="C17" s="21"/>
      <c r="D17" s="19"/>
      <c r="E17" s="19"/>
      <c r="F17" s="40">
        <f>F18</f>
        <v>17</v>
      </c>
      <c r="G17" s="40">
        <f t="shared" si="2"/>
        <v>0</v>
      </c>
      <c r="H17" s="40">
        <f t="shared" si="2"/>
        <v>0</v>
      </c>
    </row>
    <row r="18" spans="1:8" s="82" customFormat="1" ht="31.5" x14ac:dyDescent="0.25">
      <c r="A18" s="8" t="s">
        <v>45</v>
      </c>
      <c r="B18" s="9" t="s">
        <v>206</v>
      </c>
      <c r="C18" s="21">
        <v>200</v>
      </c>
      <c r="D18" s="19"/>
      <c r="E18" s="19"/>
      <c r="F18" s="40">
        <f>F19</f>
        <v>17</v>
      </c>
      <c r="G18" s="40">
        <f t="shared" si="2"/>
        <v>0</v>
      </c>
      <c r="H18" s="40">
        <f t="shared" si="2"/>
        <v>0</v>
      </c>
    </row>
    <row r="19" spans="1:8" s="82" customFormat="1" ht="31.5" x14ac:dyDescent="0.25">
      <c r="A19" s="3" t="s">
        <v>46</v>
      </c>
      <c r="B19" s="9" t="s">
        <v>206</v>
      </c>
      <c r="C19" s="21">
        <v>240</v>
      </c>
      <c r="D19" s="19"/>
      <c r="E19" s="19"/>
      <c r="F19" s="40">
        <f>F20</f>
        <v>17</v>
      </c>
      <c r="G19" s="40">
        <f t="shared" si="2"/>
        <v>0</v>
      </c>
      <c r="H19" s="40">
        <f t="shared" si="2"/>
        <v>0</v>
      </c>
    </row>
    <row r="20" spans="1:8" s="82" customFormat="1" ht="15.75" x14ac:dyDescent="0.25">
      <c r="A20" s="3" t="s">
        <v>144</v>
      </c>
      <c r="B20" s="9" t="s">
        <v>206</v>
      </c>
      <c r="C20" s="21">
        <v>240</v>
      </c>
      <c r="D20" s="19" t="s">
        <v>28</v>
      </c>
      <c r="E20" s="19" t="s">
        <v>12</v>
      </c>
      <c r="F20" s="40">
        <v>17</v>
      </c>
      <c r="G20" s="40">
        <v>0</v>
      </c>
      <c r="H20" s="40">
        <v>0</v>
      </c>
    </row>
    <row r="21" spans="1:8" s="82" customFormat="1" ht="31.5" x14ac:dyDescent="0.25">
      <c r="A21" s="11" t="s">
        <v>54</v>
      </c>
      <c r="B21" s="10" t="s">
        <v>205</v>
      </c>
      <c r="C21" s="35"/>
      <c r="D21" s="36"/>
      <c r="E21" s="36"/>
      <c r="F21" s="32">
        <f>F22</f>
        <v>40</v>
      </c>
      <c r="G21" s="32">
        <f t="shared" ref="G21:H24" si="3">G22</f>
        <v>0</v>
      </c>
      <c r="H21" s="32">
        <f t="shared" si="3"/>
        <v>0</v>
      </c>
    </row>
    <row r="22" spans="1:8" s="82" customFormat="1" ht="15.75" x14ac:dyDescent="0.25">
      <c r="A22" s="8" t="s">
        <v>55</v>
      </c>
      <c r="B22" s="9" t="s">
        <v>57</v>
      </c>
      <c r="C22" s="21"/>
      <c r="D22" s="19"/>
      <c r="E22" s="19"/>
      <c r="F22" s="40">
        <f>F23</f>
        <v>40</v>
      </c>
      <c r="G22" s="40">
        <f t="shared" si="3"/>
        <v>0</v>
      </c>
      <c r="H22" s="40">
        <f t="shared" si="3"/>
        <v>0</v>
      </c>
    </row>
    <row r="23" spans="1:8" s="82" customFormat="1" ht="31.5" x14ac:dyDescent="0.25">
      <c r="A23" s="8" t="s">
        <v>45</v>
      </c>
      <c r="B23" s="9" t="s">
        <v>57</v>
      </c>
      <c r="C23" s="21">
        <v>200</v>
      </c>
      <c r="D23" s="19"/>
      <c r="E23" s="19"/>
      <c r="F23" s="40">
        <f>F24</f>
        <v>40</v>
      </c>
      <c r="G23" s="40">
        <f t="shared" si="3"/>
        <v>0</v>
      </c>
      <c r="H23" s="40">
        <f t="shared" si="3"/>
        <v>0</v>
      </c>
    </row>
    <row r="24" spans="1:8" s="82" customFormat="1" ht="31.5" x14ac:dyDescent="0.25">
      <c r="A24" s="3" t="s">
        <v>46</v>
      </c>
      <c r="B24" s="9" t="s">
        <v>57</v>
      </c>
      <c r="C24" s="21">
        <v>240</v>
      </c>
      <c r="D24" s="19"/>
      <c r="E24" s="19"/>
      <c r="F24" s="40">
        <f>F25</f>
        <v>40</v>
      </c>
      <c r="G24" s="40">
        <f t="shared" si="3"/>
        <v>0</v>
      </c>
      <c r="H24" s="40">
        <f t="shared" si="3"/>
        <v>0</v>
      </c>
    </row>
    <row r="25" spans="1:8" s="82" customFormat="1" ht="15.75" x14ac:dyDescent="0.25">
      <c r="A25" s="3" t="s">
        <v>174</v>
      </c>
      <c r="B25" s="9" t="s">
        <v>57</v>
      </c>
      <c r="C25" s="21">
        <v>240</v>
      </c>
      <c r="D25" s="19" t="s">
        <v>25</v>
      </c>
      <c r="E25" s="19" t="s">
        <v>25</v>
      </c>
      <c r="F25" s="40">
        <v>40</v>
      </c>
      <c r="G25" s="40">
        <v>0</v>
      </c>
      <c r="H25" s="40">
        <v>0</v>
      </c>
    </row>
    <row r="26" spans="1:8" s="82" customFormat="1" ht="47.25" hidden="1" x14ac:dyDescent="0.25">
      <c r="A26" s="83" t="s">
        <v>158</v>
      </c>
      <c r="B26" s="84" t="s">
        <v>165</v>
      </c>
      <c r="C26" s="35"/>
      <c r="D26" s="36"/>
      <c r="E26" s="36"/>
      <c r="F26" s="32">
        <f t="shared" ref="F26:F31" si="4">F27</f>
        <v>0</v>
      </c>
      <c r="G26" s="32">
        <f t="shared" ref="G26:H31" si="5">G27</f>
        <v>0</v>
      </c>
      <c r="H26" s="32">
        <f t="shared" si="5"/>
        <v>0</v>
      </c>
    </row>
    <row r="27" spans="1:8" s="82" customFormat="1" ht="15.75" hidden="1" x14ac:dyDescent="0.25">
      <c r="A27" s="85" t="s">
        <v>159</v>
      </c>
      <c r="B27" s="86" t="s">
        <v>166</v>
      </c>
      <c r="C27" s="21"/>
      <c r="D27" s="19"/>
      <c r="E27" s="19"/>
      <c r="F27" s="40">
        <f t="shared" si="4"/>
        <v>0</v>
      </c>
      <c r="G27" s="40">
        <f t="shared" si="5"/>
        <v>0</v>
      </c>
      <c r="H27" s="40">
        <f t="shared" si="5"/>
        <v>0</v>
      </c>
    </row>
    <row r="28" spans="1:8" s="82" customFormat="1" ht="31.5" hidden="1" x14ac:dyDescent="0.25">
      <c r="A28" s="85" t="s">
        <v>160</v>
      </c>
      <c r="B28" s="87" t="s">
        <v>167</v>
      </c>
      <c r="C28" s="21"/>
      <c r="D28" s="19"/>
      <c r="E28" s="19"/>
      <c r="F28" s="40">
        <f t="shared" si="4"/>
        <v>0</v>
      </c>
      <c r="G28" s="40">
        <f t="shared" si="5"/>
        <v>0</v>
      </c>
      <c r="H28" s="40">
        <f t="shared" si="5"/>
        <v>0</v>
      </c>
    </row>
    <row r="29" spans="1:8" s="82" customFormat="1" ht="47.25" hidden="1" x14ac:dyDescent="0.25">
      <c r="A29" s="88" t="s">
        <v>161</v>
      </c>
      <c r="B29" s="86" t="s">
        <v>168</v>
      </c>
      <c r="C29" s="21"/>
      <c r="D29" s="19"/>
      <c r="E29" s="19"/>
      <c r="F29" s="40">
        <f t="shared" si="4"/>
        <v>0</v>
      </c>
      <c r="G29" s="40">
        <f t="shared" si="5"/>
        <v>0</v>
      </c>
      <c r="H29" s="40">
        <f t="shared" si="5"/>
        <v>0</v>
      </c>
    </row>
    <row r="30" spans="1:8" s="82" customFormat="1" ht="15.75" hidden="1" x14ac:dyDescent="0.25">
      <c r="A30" s="88" t="s">
        <v>15</v>
      </c>
      <c r="B30" s="86" t="s">
        <v>168</v>
      </c>
      <c r="C30" s="21">
        <v>300</v>
      </c>
      <c r="D30" s="19"/>
      <c r="E30" s="19"/>
      <c r="F30" s="40">
        <f t="shared" si="4"/>
        <v>0</v>
      </c>
      <c r="G30" s="40">
        <f t="shared" si="5"/>
        <v>0</v>
      </c>
      <c r="H30" s="40">
        <f t="shared" si="5"/>
        <v>0</v>
      </c>
    </row>
    <row r="31" spans="1:8" s="82" customFormat="1" ht="34.5" hidden="1" customHeight="1" x14ac:dyDescent="0.25">
      <c r="A31" s="89" t="s">
        <v>162</v>
      </c>
      <c r="B31" s="86" t="s">
        <v>168</v>
      </c>
      <c r="C31" s="21">
        <v>320</v>
      </c>
      <c r="D31" s="19"/>
      <c r="E31" s="19"/>
      <c r="F31" s="40">
        <f t="shared" si="4"/>
        <v>0</v>
      </c>
      <c r="G31" s="40">
        <f t="shared" si="5"/>
        <v>0</v>
      </c>
      <c r="H31" s="40">
        <f t="shared" si="5"/>
        <v>0</v>
      </c>
    </row>
    <row r="32" spans="1:8" s="82" customFormat="1" ht="15.75" hidden="1" x14ac:dyDescent="0.25">
      <c r="A32" s="88" t="s">
        <v>163</v>
      </c>
      <c r="B32" s="86" t="s">
        <v>168</v>
      </c>
      <c r="C32" s="21">
        <v>320</v>
      </c>
      <c r="D32" s="19" t="s">
        <v>164</v>
      </c>
      <c r="E32" s="19" t="s">
        <v>17</v>
      </c>
      <c r="F32" s="49">
        <v>0</v>
      </c>
      <c r="G32" s="49">
        <v>0</v>
      </c>
      <c r="H32" s="49">
        <v>0</v>
      </c>
    </row>
    <row r="33" spans="1:8" s="82" customFormat="1" ht="52.5" customHeight="1" x14ac:dyDescent="0.25">
      <c r="A33" s="69" t="s">
        <v>141</v>
      </c>
      <c r="B33" s="64" t="s">
        <v>42</v>
      </c>
      <c r="C33" s="41"/>
      <c r="D33" s="64"/>
      <c r="E33" s="64"/>
      <c r="F33" s="32">
        <f>F35+F41</f>
        <v>100</v>
      </c>
      <c r="G33" s="32">
        <f t="shared" ref="G33:H33" si="6">G35+G41</f>
        <v>0</v>
      </c>
      <c r="H33" s="32">
        <f t="shared" si="6"/>
        <v>0</v>
      </c>
    </row>
    <row r="34" spans="1:8" s="82" customFormat="1" ht="106.5" customHeight="1" x14ac:dyDescent="0.25">
      <c r="A34" s="101" t="s">
        <v>211</v>
      </c>
      <c r="B34" s="64" t="s">
        <v>209</v>
      </c>
      <c r="C34" s="41"/>
      <c r="D34" s="64"/>
      <c r="E34" s="64"/>
      <c r="F34" s="32">
        <f>F35</f>
        <v>95</v>
      </c>
      <c r="G34" s="32">
        <f t="shared" ref="G34:H34" si="7">G35</f>
        <v>0</v>
      </c>
      <c r="H34" s="32">
        <f t="shared" si="7"/>
        <v>0</v>
      </c>
    </row>
    <row r="35" spans="1:8" ht="31.5" x14ac:dyDescent="0.25">
      <c r="A35" s="69" t="s">
        <v>43</v>
      </c>
      <c r="B35" s="64" t="s">
        <v>47</v>
      </c>
      <c r="C35" s="41"/>
      <c r="D35" s="64"/>
      <c r="E35" s="64"/>
      <c r="F35" s="32">
        <f>F36</f>
        <v>95</v>
      </c>
      <c r="G35" s="32">
        <f t="shared" ref="G35:H38" si="8">G36</f>
        <v>0</v>
      </c>
      <c r="H35" s="32">
        <f t="shared" si="8"/>
        <v>0</v>
      </c>
    </row>
    <row r="36" spans="1:8" ht="15.75" x14ac:dyDescent="0.25">
      <c r="A36" s="8" t="s">
        <v>44</v>
      </c>
      <c r="B36" s="31" t="s">
        <v>48</v>
      </c>
      <c r="C36" s="30"/>
      <c r="D36" s="31"/>
      <c r="E36" s="31"/>
      <c r="F36" s="40">
        <f>F37</f>
        <v>95</v>
      </c>
      <c r="G36" s="40">
        <f t="shared" si="8"/>
        <v>0</v>
      </c>
      <c r="H36" s="40">
        <f t="shared" si="8"/>
        <v>0</v>
      </c>
    </row>
    <row r="37" spans="1:8" ht="31.5" x14ac:dyDescent="0.25">
      <c r="A37" s="8" t="s">
        <v>45</v>
      </c>
      <c r="B37" s="31" t="s">
        <v>48</v>
      </c>
      <c r="C37" s="30">
        <v>200</v>
      </c>
      <c r="D37" s="31"/>
      <c r="E37" s="31"/>
      <c r="F37" s="40">
        <f>F38</f>
        <v>95</v>
      </c>
      <c r="G37" s="40">
        <f t="shared" si="8"/>
        <v>0</v>
      </c>
      <c r="H37" s="40">
        <f t="shared" si="8"/>
        <v>0</v>
      </c>
    </row>
    <row r="38" spans="1:8" ht="31.5" x14ac:dyDescent="0.25">
      <c r="A38" s="55" t="s">
        <v>46</v>
      </c>
      <c r="B38" s="31" t="s">
        <v>48</v>
      </c>
      <c r="C38" s="30">
        <v>240</v>
      </c>
      <c r="D38" s="31"/>
      <c r="E38" s="31"/>
      <c r="F38" s="40">
        <f>F39</f>
        <v>95</v>
      </c>
      <c r="G38" s="40">
        <f t="shared" si="8"/>
        <v>0</v>
      </c>
      <c r="H38" s="40">
        <f t="shared" si="8"/>
        <v>0</v>
      </c>
    </row>
    <row r="39" spans="1:8" ht="47.25" x14ac:dyDescent="0.25">
      <c r="A39" s="8" t="s">
        <v>49</v>
      </c>
      <c r="B39" s="31" t="s">
        <v>48</v>
      </c>
      <c r="C39" s="30">
        <v>240</v>
      </c>
      <c r="D39" s="31" t="s">
        <v>17</v>
      </c>
      <c r="E39" s="31" t="s">
        <v>20</v>
      </c>
      <c r="F39" s="40">
        <f>95</f>
        <v>95</v>
      </c>
      <c r="G39" s="40">
        <v>0</v>
      </c>
      <c r="H39" s="40">
        <v>0</v>
      </c>
    </row>
    <row r="40" spans="1:8" ht="63" x14ac:dyDescent="0.25">
      <c r="A40" s="101" t="s">
        <v>210</v>
      </c>
      <c r="B40" s="64" t="s">
        <v>212</v>
      </c>
      <c r="C40" s="30"/>
      <c r="D40" s="31"/>
      <c r="E40" s="31"/>
      <c r="F40" s="32">
        <f>F41</f>
        <v>5</v>
      </c>
      <c r="G40" s="32">
        <f t="shared" ref="G40:H40" si="9">G41</f>
        <v>0</v>
      </c>
      <c r="H40" s="32">
        <f t="shared" si="9"/>
        <v>0</v>
      </c>
    </row>
    <row r="41" spans="1:8" ht="63" x14ac:dyDescent="0.25">
      <c r="A41" s="69" t="s">
        <v>186</v>
      </c>
      <c r="B41" s="64" t="s">
        <v>51</v>
      </c>
      <c r="C41" s="41"/>
      <c r="D41" s="64"/>
      <c r="E41" s="64"/>
      <c r="F41" s="32">
        <f>F42</f>
        <v>5</v>
      </c>
      <c r="G41" s="32">
        <f t="shared" ref="G41:H44" si="10">G42</f>
        <v>0</v>
      </c>
      <c r="H41" s="32">
        <f t="shared" si="10"/>
        <v>0</v>
      </c>
    </row>
    <row r="42" spans="1:8" ht="78.75" x14ac:dyDescent="0.25">
      <c r="A42" s="8" t="s">
        <v>50</v>
      </c>
      <c r="B42" s="31" t="s">
        <v>52</v>
      </c>
      <c r="C42" s="30"/>
      <c r="D42" s="31"/>
      <c r="E42" s="31"/>
      <c r="F42" s="40">
        <f>F43</f>
        <v>5</v>
      </c>
      <c r="G42" s="40">
        <f t="shared" si="10"/>
        <v>0</v>
      </c>
      <c r="H42" s="40">
        <f t="shared" si="10"/>
        <v>0</v>
      </c>
    </row>
    <row r="43" spans="1:8" ht="31.5" x14ac:dyDescent="0.25">
      <c r="A43" s="8" t="s">
        <v>45</v>
      </c>
      <c r="B43" s="31" t="s">
        <v>52</v>
      </c>
      <c r="C43" s="30">
        <v>200</v>
      </c>
      <c r="D43" s="31"/>
      <c r="E43" s="31"/>
      <c r="F43" s="40">
        <f>F44</f>
        <v>5</v>
      </c>
      <c r="G43" s="40">
        <f t="shared" si="10"/>
        <v>0</v>
      </c>
      <c r="H43" s="40">
        <f t="shared" si="10"/>
        <v>0</v>
      </c>
    </row>
    <row r="44" spans="1:8" ht="31.5" x14ac:dyDescent="0.25">
      <c r="A44" s="55" t="s">
        <v>46</v>
      </c>
      <c r="B44" s="31" t="s">
        <v>52</v>
      </c>
      <c r="C44" s="30">
        <v>240</v>
      </c>
      <c r="D44" s="31"/>
      <c r="E44" s="31"/>
      <c r="F44" s="40">
        <f>F45</f>
        <v>5</v>
      </c>
      <c r="G44" s="40">
        <f t="shared" si="10"/>
        <v>0</v>
      </c>
      <c r="H44" s="40">
        <f t="shared" si="10"/>
        <v>0</v>
      </c>
    </row>
    <row r="45" spans="1:8" ht="47.25" x14ac:dyDescent="0.25">
      <c r="A45" s="8" t="s">
        <v>49</v>
      </c>
      <c r="B45" s="31" t="s">
        <v>52</v>
      </c>
      <c r="C45" s="30">
        <v>240</v>
      </c>
      <c r="D45" s="31" t="s">
        <v>17</v>
      </c>
      <c r="E45" s="31" t="s">
        <v>20</v>
      </c>
      <c r="F45" s="40">
        <v>5</v>
      </c>
      <c r="G45" s="40">
        <v>0</v>
      </c>
      <c r="H45" s="40">
        <v>0</v>
      </c>
    </row>
    <row r="46" spans="1:8" ht="56.25" customHeight="1" x14ac:dyDescent="0.25">
      <c r="A46" s="7" t="s">
        <v>136</v>
      </c>
      <c r="B46" s="64" t="s">
        <v>69</v>
      </c>
      <c r="C46" s="30"/>
      <c r="D46" s="31"/>
      <c r="E46" s="31"/>
      <c r="F46" s="32">
        <f>F47</f>
        <v>2368.4610000000002</v>
      </c>
      <c r="G46" s="32">
        <f t="shared" ref="G46:H46" si="11">G47</f>
        <v>2423.9610000000002</v>
      </c>
      <c r="H46" s="32">
        <f t="shared" si="11"/>
        <v>0</v>
      </c>
    </row>
    <row r="47" spans="1:8" ht="94.5" x14ac:dyDescent="0.25">
      <c r="A47" s="7" t="s">
        <v>65</v>
      </c>
      <c r="B47" s="64" t="s">
        <v>70</v>
      </c>
      <c r="C47" s="41"/>
      <c r="D47" s="64"/>
      <c r="E47" s="64"/>
      <c r="F47" s="32">
        <f>F48+F52+F56+F60</f>
        <v>2368.4610000000002</v>
      </c>
      <c r="G47" s="32">
        <f>G48+G52+G56+G60</f>
        <v>2423.9610000000002</v>
      </c>
      <c r="H47" s="32">
        <f>H48+H52+H56+H60</f>
        <v>0</v>
      </c>
    </row>
    <row r="48" spans="1:8" ht="15.75" x14ac:dyDescent="0.25">
      <c r="A48" s="8" t="s">
        <v>66</v>
      </c>
      <c r="B48" s="31" t="s">
        <v>179</v>
      </c>
      <c r="C48" s="30"/>
      <c r="D48" s="31"/>
      <c r="E48" s="31"/>
      <c r="F48" s="40">
        <f>F49</f>
        <v>732.46100000000001</v>
      </c>
      <c r="G48" s="40">
        <f t="shared" ref="G48:H50" si="12">G49</f>
        <v>675.54100000000005</v>
      </c>
      <c r="H48" s="40">
        <f t="shared" si="12"/>
        <v>0</v>
      </c>
    </row>
    <row r="49" spans="1:8" ht="31.5" x14ac:dyDescent="0.25">
      <c r="A49" s="8" t="s">
        <v>45</v>
      </c>
      <c r="B49" s="31" t="s">
        <v>179</v>
      </c>
      <c r="C49" s="30">
        <v>200</v>
      </c>
      <c r="D49" s="31"/>
      <c r="E49" s="31"/>
      <c r="F49" s="40">
        <f>F50</f>
        <v>732.46100000000001</v>
      </c>
      <c r="G49" s="40">
        <f t="shared" si="12"/>
        <v>675.54100000000005</v>
      </c>
      <c r="H49" s="40">
        <f t="shared" si="12"/>
        <v>0</v>
      </c>
    </row>
    <row r="50" spans="1:8" ht="31.5" x14ac:dyDescent="0.25">
      <c r="A50" s="3" t="s">
        <v>46</v>
      </c>
      <c r="B50" s="31" t="s">
        <v>179</v>
      </c>
      <c r="C50" s="30">
        <v>240</v>
      </c>
      <c r="D50" s="31"/>
      <c r="E50" s="31"/>
      <c r="F50" s="40">
        <f>F51</f>
        <v>732.46100000000001</v>
      </c>
      <c r="G50" s="40">
        <f t="shared" si="12"/>
        <v>675.54100000000005</v>
      </c>
      <c r="H50" s="40">
        <f t="shared" si="12"/>
        <v>0</v>
      </c>
    </row>
    <row r="51" spans="1:8" ht="27" customHeight="1" x14ac:dyDescent="0.25">
      <c r="A51" s="71" t="s">
        <v>31</v>
      </c>
      <c r="B51" s="31" t="s">
        <v>179</v>
      </c>
      <c r="C51" s="30">
        <v>240</v>
      </c>
      <c r="D51" s="31" t="s">
        <v>11</v>
      </c>
      <c r="E51" s="31" t="s">
        <v>20</v>
      </c>
      <c r="F51" s="40">
        <v>732.46100000000001</v>
      </c>
      <c r="G51" s="40">
        <v>675.54100000000005</v>
      </c>
      <c r="H51" s="40">
        <v>0</v>
      </c>
    </row>
    <row r="52" spans="1:8" ht="47.25" hidden="1" x14ac:dyDescent="0.25">
      <c r="A52" s="8" t="s">
        <v>67</v>
      </c>
      <c r="B52" s="9" t="s">
        <v>180</v>
      </c>
      <c r="C52" s="30"/>
      <c r="D52" s="31"/>
      <c r="E52" s="31"/>
      <c r="F52" s="40">
        <f>F53</f>
        <v>0</v>
      </c>
      <c r="G52" s="40">
        <f t="shared" ref="G52:H54" si="13">G53</f>
        <v>0</v>
      </c>
      <c r="H52" s="40">
        <f t="shared" si="13"/>
        <v>0</v>
      </c>
    </row>
    <row r="53" spans="1:8" ht="31.5" hidden="1" x14ac:dyDescent="0.25">
      <c r="A53" s="8" t="s">
        <v>45</v>
      </c>
      <c r="B53" s="9" t="s">
        <v>180</v>
      </c>
      <c r="C53" s="30">
        <v>200</v>
      </c>
      <c r="D53" s="31"/>
      <c r="E53" s="31"/>
      <c r="F53" s="40">
        <f>F54</f>
        <v>0</v>
      </c>
      <c r="G53" s="40">
        <f t="shared" si="13"/>
        <v>0</v>
      </c>
      <c r="H53" s="40">
        <f t="shared" si="13"/>
        <v>0</v>
      </c>
    </row>
    <row r="54" spans="1:8" ht="31.5" hidden="1" x14ac:dyDescent="0.25">
      <c r="A54" s="3" t="s">
        <v>46</v>
      </c>
      <c r="B54" s="9" t="s">
        <v>180</v>
      </c>
      <c r="C54" s="30">
        <v>240</v>
      </c>
      <c r="D54" s="31"/>
      <c r="E54" s="31"/>
      <c r="F54" s="40">
        <f>F55</f>
        <v>0</v>
      </c>
      <c r="G54" s="40">
        <f t="shared" si="13"/>
        <v>0</v>
      </c>
      <c r="H54" s="40">
        <v>0</v>
      </c>
    </row>
    <row r="55" spans="1:8" ht="15.75" hidden="1" x14ac:dyDescent="0.25">
      <c r="A55" s="71" t="s">
        <v>31</v>
      </c>
      <c r="B55" s="9" t="s">
        <v>180</v>
      </c>
      <c r="C55" s="30">
        <v>240</v>
      </c>
      <c r="D55" s="31" t="s">
        <v>11</v>
      </c>
      <c r="E55" s="31" t="s">
        <v>20</v>
      </c>
      <c r="F55" s="40">
        <v>0</v>
      </c>
      <c r="G55" s="40">
        <v>0</v>
      </c>
      <c r="H55" s="40">
        <v>0</v>
      </c>
    </row>
    <row r="56" spans="1:8" ht="47.25" x14ac:dyDescent="0.25">
      <c r="A56" s="70" t="s">
        <v>68</v>
      </c>
      <c r="B56" s="31" t="s">
        <v>181</v>
      </c>
      <c r="C56" s="30"/>
      <c r="D56" s="31"/>
      <c r="E56" s="31"/>
      <c r="F56" s="40">
        <f>F57</f>
        <v>931.80100000000004</v>
      </c>
      <c r="G56" s="40">
        <f t="shared" ref="G56:H58" si="14">G57</f>
        <v>1292.92</v>
      </c>
      <c r="H56" s="40">
        <f t="shared" si="14"/>
        <v>0</v>
      </c>
    </row>
    <row r="57" spans="1:8" ht="31.5" x14ac:dyDescent="0.25">
      <c r="A57" s="8" t="s">
        <v>45</v>
      </c>
      <c r="B57" s="31" t="s">
        <v>181</v>
      </c>
      <c r="C57" s="30">
        <v>200</v>
      </c>
      <c r="D57" s="31"/>
      <c r="E57" s="31"/>
      <c r="F57" s="40">
        <f>F58</f>
        <v>931.80100000000004</v>
      </c>
      <c r="G57" s="40">
        <f t="shared" si="14"/>
        <v>1292.92</v>
      </c>
      <c r="H57" s="40">
        <f t="shared" si="14"/>
        <v>0</v>
      </c>
    </row>
    <row r="58" spans="1:8" ht="31.5" x14ac:dyDescent="0.25">
      <c r="A58" s="3" t="s">
        <v>46</v>
      </c>
      <c r="B58" s="31" t="s">
        <v>181</v>
      </c>
      <c r="C58" s="30">
        <v>240</v>
      </c>
      <c r="D58" s="31"/>
      <c r="E58" s="31"/>
      <c r="F58" s="40">
        <f>F59</f>
        <v>931.80100000000004</v>
      </c>
      <c r="G58" s="40">
        <f t="shared" si="14"/>
        <v>1292.92</v>
      </c>
      <c r="H58" s="40">
        <f t="shared" si="14"/>
        <v>0</v>
      </c>
    </row>
    <row r="59" spans="1:8" ht="31.5" customHeight="1" x14ac:dyDescent="0.25">
      <c r="A59" s="71" t="s">
        <v>31</v>
      </c>
      <c r="B59" s="31" t="s">
        <v>181</v>
      </c>
      <c r="C59" s="30">
        <v>240</v>
      </c>
      <c r="D59" s="31" t="s">
        <v>11</v>
      </c>
      <c r="E59" s="31" t="s">
        <v>20</v>
      </c>
      <c r="F59" s="40">
        <v>931.80100000000004</v>
      </c>
      <c r="G59" s="40">
        <v>1292.92</v>
      </c>
      <c r="H59" s="40">
        <v>0</v>
      </c>
    </row>
    <row r="60" spans="1:8" ht="47.25" x14ac:dyDescent="0.25">
      <c r="A60" s="8" t="s">
        <v>177</v>
      </c>
      <c r="B60" s="9" t="s">
        <v>182</v>
      </c>
      <c r="C60" s="30"/>
      <c r="D60" s="31"/>
      <c r="E60" s="31"/>
      <c r="F60" s="40">
        <f>F61</f>
        <v>704.19899999999996</v>
      </c>
      <c r="G60" s="40">
        <f t="shared" ref="G60:H62" si="15">G61</f>
        <v>455.5</v>
      </c>
      <c r="H60" s="40">
        <f t="shared" si="15"/>
        <v>0</v>
      </c>
    </row>
    <row r="61" spans="1:8" ht="31.5" x14ac:dyDescent="0.25">
      <c r="A61" s="8" t="s">
        <v>45</v>
      </c>
      <c r="B61" s="9" t="s">
        <v>182</v>
      </c>
      <c r="C61" s="30">
        <v>200</v>
      </c>
      <c r="D61" s="31"/>
      <c r="E61" s="31"/>
      <c r="F61" s="40">
        <f>F62</f>
        <v>704.19899999999996</v>
      </c>
      <c r="G61" s="40">
        <f t="shared" si="15"/>
        <v>455.5</v>
      </c>
      <c r="H61" s="40">
        <f t="shared" si="15"/>
        <v>0</v>
      </c>
    </row>
    <row r="62" spans="1:8" ht="31.5" x14ac:dyDescent="0.25">
      <c r="A62" s="3" t="s">
        <v>46</v>
      </c>
      <c r="B62" s="9" t="s">
        <v>182</v>
      </c>
      <c r="C62" s="30">
        <v>240</v>
      </c>
      <c r="D62" s="31"/>
      <c r="E62" s="31"/>
      <c r="F62" s="40">
        <f>F63</f>
        <v>704.19899999999996</v>
      </c>
      <c r="G62" s="40">
        <f t="shared" si="15"/>
        <v>455.5</v>
      </c>
      <c r="H62" s="40">
        <f t="shared" si="15"/>
        <v>0</v>
      </c>
    </row>
    <row r="63" spans="1:8" ht="15.75" x14ac:dyDescent="0.25">
      <c r="A63" s="71" t="s">
        <v>31</v>
      </c>
      <c r="B63" s="9" t="s">
        <v>182</v>
      </c>
      <c r="C63" s="30">
        <v>240</v>
      </c>
      <c r="D63" s="31" t="s">
        <v>11</v>
      </c>
      <c r="E63" s="31" t="s">
        <v>20</v>
      </c>
      <c r="F63" s="40">
        <v>704.19899999999996</v>
      </c>
      <c r="G63" s="40">
        <v>455.5</v>
      </c>
      <c r="H63" s="40">
        <v>0</v>
      </c>
    </row>
    <row r="64" spans="1:8" ht="47.25" x14ac:dyDescent="0.25">
      <c r="A64" s="28" t="s">
        <v>61</v>
      </c>
      <c r="B64" s="29" t="s">
        <v>63</v>
      </c>
      <c r="C64" s="30"/>
      <c r="D64" s="31"/>
      <c r="E64" s="31"/>
      <c r="F64" s="32">
        <f t="shared" ref="F64" si="16">F65</f>
        <v>996.35</v>
      </c>
      <c r="G64" s="32">
        <f t="shared" ref="G64:H64" si="17">G65</f>
        <v>862.45</v>
      </c>
      <c r="H64" s="32">
        <f t="shared" si="17"/>
        <v>0</v>
      </c>
    </row>
    <row r="65" spans="1:8" ht="31.5" x14ac:dyDescent="0.25">
      <c r="A65" s="33" t="s">
        <v>137</v>
      </c>
      <c r="B65" s="34" t="s">
        <v>64</v>
      </c>
      <c r="C65" s="35"/>
      <c r="D65" s="36"/>
      <c r="E65" s="36"/>
      <c r="F65" s="81">
        <f>F66</f>
        <v>996.35</v>
      </c>
      <c r="G65" s="81">
        <f>G66</f>
        <v>862.45</v>
      </c>
      <c r="H65" s="81">
        <v>0</v>
      </c>
    </row>
    <row r="66" spans="1:8" ht="15.75" x14ac:dyDescent="0.25">
      <c r="A66" s="33" t="s">
        <v>62</v>
      </c>
      <c r="B66" s="34" t="s">
        <v>189</v>
      </c>
      <c r="C66" s="21"/>
      <c r="D66" s="19"/>
      <c r="E66" s="19"/>
      <c r="F66" s="37">
        <f>F67</f>
        <v>996.35</v>
      </c>
      <c r="G66" s="37">
        <f t="shared" ref="G66:H69" si="18">G67</f>
        <v>862.45</v>
      </c>
      <c r="H66" s="37">
        <f t="shared" si="18"/>
        <v>0</v>
      </c>
    </row>
    <row r="67" spans="1:8" ht="15.75" x14ac:dyDescent="0.25">
      <c r="A67" s="8" t="s">
        <v>195</v>
      </c>
      <c r="B67" s="34" t="s">
        <v>189</v>
      </c>
      <c r="C67" s="21"/>
      <c r="D67" s="19"/>
      <c r="E67" s="19"/>
      <c r="F67" s="37">
        <f>F68</f>
        <v>996.35</v>
      </c>
      <c r="G67" s="37">
        <f t="shared" si="18"/>
        <v>862.45</v>
      </c>
      <c r="H67" s="37">
        <f t="shared" si="18"/>
        <v>0</v>
      </c>
    </row>
    <row r="68" spans="1:8" ht="31.5" x14ac:dyDescent="0.25">
      <c r="A68" s="8" t="s">
        <v>193</v>
      </c>
      <c r="B68" s="34" t="s">
        <v>189</v>
      </c>
      <c r="C68" s="21">
        <v>400</v>
      </c>
      <c r="D68" s="19"/>
      <c r="E68" s="19"/>
      <c r="F68" s="37">
        <f>F69</f>
        <v>996.35</v>
      </c>
      <c r="G68" s="37">
        <f t="shared" si="18"/>
        <v>862.45</v>
      </c>
      <c r="H68" s="37">
        <f t="shared" si="18"/>
        <v>0</v>
      </c>
    </row>
    <row r="69" spans="1:8" ht="15.75" x14ac:dyDescent="0.25">
      <c r="A69" s="3" t="s">
        <v>194</v>
      </c>
      <c r="B69" s="34" t="s">
        <v>189</v>
      </c>
      <c r="C69" s="21">
        <v>410</v>
      </c>
      <c r="D69" s="19"/>
      <c r="E69" s="19"/>
      <c r="F69" s="37">
        <f>F70</f>
        <v>996.35</v>
      </c>
      <c r="G69" s="37">
        <f t="shared" si="18"/>
        <v>862.45</v>
      </c>
      <c r="H69" s="37">
        <f t="shared" si="18"/>
        <v>0</v>
      </c>
    </row>
    <row r="70" spans="1:8" ht="15" customHeight="1" x14ac:dyDescent="0.25">
      <c r="A70" s="3" t="s">
        <v>183</v>
      </c>
      <c r="B70" s="34" t="s">
        <v>189</v>
      </c>
      <c r="C70" s="21">
        <v>410</v>
      </c>
      <c r="D70" s="19" t="s">
        <v>22</v>
      </c>
      <c r="E70" s="19" t="s">
        <v>21</v>
      </c>
      <c r="F70" s="37">
        <v>996.35</v>
      </c>
      <c r="G70" s="37">
        <v>862.45</v>
      </c>
      <c r="H70" s="37">
        <v>0</v>
      </c>
    </row>
    <row r="71" spans="1:8" ht="15.75" hidden="1" x14ac:dyDescent="0.25">
      <c r="A71" s="3"/>
      <c r="B71" s="34"/>
      <c r="C71" s="21"/>
      <c r="D71" s="19"/>
      <c r="E71" s="19"/>
      <c r="F71" s="37"/>
      <c r="G71" s="37"/>
      <c r="H71" s="37"/>
    </row>
    <row r="72" spans="1:8" ht="68.25" customHeight="1" x14ac:dyDescent="0.25">
      <c r="A72" s="7" t="s">
        <v>138</v>
      </c>
      <c r="B72" s="38" t="s">
        <v>74</v>
      </c>
      <c r="C72" s="21"/>
      <c r="D72" s="19"/>
      <c r="E72" s="19"/>
      <c r="F72" s="32">
        <f>F73</f>
        <v>2095.9</v>
      </c>
      <c r="G72" s="32">
        <f t="shared" ref="G72:H76" si="19">G73</f>
        <v>0</v>
      </c>
      <c r="H72" s="32">
        <f t="shared" si="19"/>
        <v>0</v>
      </c>
    </row>
    <row r="73" spans="1:8" ht="63" x14ac:dyDescent="0.25">
      <c r="A73" s="3" t="s">
        <v>139</v>
      </c>
      <c r="B73" s="39" t="s">
        <v>72</v>
      </c>
      <c r="C73" s="21"/>
      <c r="D73" s="19"/>
      <c r="E73" s="19"/>
      <c r="F73" s="37">
        <f>F74</f>
        <v>2095.9</v>
      </c>
      <c r="G73" s="37">
        <f t="shared" si="19"/>
        <v>0</v>
      </c>
      <c r="H73" s="37">
        <f t="shared" si="19"/>
        <v>0</v>
      </c>
    </row>
    <row r="74" spans="1:8" ht="31.5" x14ac:dyDescent="0.25">
      <c r="A74" s="8" t="s">
        <v>71</v>
      </c>
      <c r="B74" s="39" t="s">
        <v>73</v>
      </c>
      <c r="C74" s="21"/>
      <c r="D74" s="19"/>
      <c r="E74" s="19"/>
      <c r="F74" s="37">
        <f>F75</f>
        <v>2095.9</v>
      </c>
      <c r="G74" s="37">
        <f t="shared" si="19"/>
        <v>0</v>
      </c>
      <c r="H74" s="37">
        <f t="shared" si="19"/>
        <v>0</v>
      </c>
    </row>
    <row r="75" spans="1:8" ht="31.5" x14ac:dyDescent="0.25">
      <c r="A75" s="8" t="s">
        <v>45</v>
      </c>
      <c r="B75" s="39" t="s">
        <v>73</v>
      </c>
      <c r="C75" s="21">
        <v>200</v>
      </c>
      <c r="D75" s="19"/>
      <c r="E75" s="19"/>
      <c r="F75" s="37">
        <f>F76</f>
        <v>2095.9</v>
      </c>
      <c r="G75" s="37">
        <f t="shared" si="19"/>
        <v>0</v>
      </c>
      <c r="H75" s="37">
        <f t="shared" si="19"/>
        <v>0</v>
      </c>
    </row>
    <row r="76" spans="1:8" ht="31.5" x14ac:dyDescent="0.25">
      <c r="A76" s="3" t="s">
        <v>46</v>
      </c>
      <c r="B76" s="39" t="s">
        <v>73</v>
      </c>
      <c r="C76" s="21">
        <v>240</v>
      </c>
      <c r="D76" s="19"/>
      <c r="E76" s="19"/>
      <c r="F76" s="37">
        <f>F77</f>
        <v>2095.9</v>
      </c>
      <c r="G76" s="37">
        <f t="shared" si="19"/>
        <v>0</v>
      </c>
      <c r="H76" s="37">
        <f t="shared" si="19"/>
        <v>0</v>
      </c>
    </row>
    <row r="77" spans="1:8" ht="15.75" x14ac:dyDescent="0.25">
      <c r="A77" s="3" t="s">
        <v>29</v>
      </c>
      <c r="B77" s="39" t="s">
        <v>73</v>
      </c>
      <c r="C77" s="21">
        <v>240</v>
      </c>
      <c r="D77" s="19" t="s">
        <v>22</v>
      </c>
      <c r="E77" s="19" t="s">
        <v>17</v>
      </c>
      <c r="F77" s="49">
        <v>2095.9</v>
      </c>
      <c r="G77" s="49">
        <v>0</v>
      </c>
      <c r="H77" s="49">
        <v>0</v>
      </c>
    </row>
    <row r="78" spans="1:8" ht="63" x14ac:dyDescent="0.25">
      <c r="A78" s="7" t="s">
        <v>142</v>
      </c>
      <c r="B78" s="38" t="s">
        <v>77</v>
      </c>
      <c r="C78" s="21"/>
      <c r="D78" s="19"/>
      <c r="E78" s="19"/>
      <c r="F78" s="32">
        <f>F79</f>
        <v>37.5</v>
      </c>
      <c r="G78" s="32">
        <f t="shared" ref="G78:H82" si="20">G79</f>
        <v>50</v>
      </c>
      <c r="H78" s="32">
        <f t="shared" si="20"/>
        <v>70</v>
      </c>
    </row>
    <row r="79" spans="1:8" ht="31.5" x14ac:dyDescent="0.25">
      <c r="A79" s="7" t="s">
        <v>75</v>
      </c>
      <c r="B79" s="38" t="s">
        <v>145</v>
      </c>
      <c r="C79" s="35"/>
      <c r="D79" s="36"/>
      <c r="E79" s="36"/>
      <c r="F79" s="32">
        <f>F80</f>
        <v>37.5</v>
      </c>
      <c r="G79" s="32">
        <f t="shared" si="20"/>
        <v>50</v>
      </c>
      <c r="H79" s="32">
        <f t="shared" si="20"/>
        <v>70</v>
      </c>
    </row>
    <row r="80" spans="1:8" ht="31.5" x14ac:dyDescent="0.25">
      <c r="A80" s="8" t="s">
        <v>76</v>
      </c>
      <c r="B80" s="39" t="s">
        <v>145</v>
      </c>
      <c r="C80" s="21"/>
      <c r="D80" s="19"/>
      <c r="E80" s="19"/>
      <c r="F80" s="40">
        <f>F81</f>
        <v>37.5</v>
      </c>
      <c r="G80" s="40">
        <f t="shared" si="20"/>
        <v>50</v>
      </c>
      <c r="H80" s="40">
        <f t="shared" si="20"/>
        <v>70</v>
      </c>
    </row>
    <row r="81" spans="1:8" ht="31.5" x14ac:dyDescent="0.25">
      <c r="A81" s="8" t="s">
        <v>45</v>
      </c>
      <c r="B81" s="39" t="s">
        <v>145</v>
      </c>
      <c r="C81" s="21">
        <v>200</v>
      </c>
      <c r="D81" s="19"/>
      <c r="E81" s="19"/>
      <c r="F81" s="40">
        <f>F82</f>
        <v>37.5</v>
      </c>
      <c r="G81" s="40">
        <f t="shared" si="20"/>
        <v>50</v>
      </c>
      <c r="H81" s="40">
        <f t="shared" si="20"/>
        <v>70</v>
      </c>
    </row>
    <row r="82" spans="1:8" ht="31.5" x14ac:dyDescent="0.25">
      <c r="A82" s="3" t="s">
        <v>46</v>
      </c>
      <c r="B82" s="39" t="s">
        <v>145</v>
      </c>
      <c r="C82" s="21">
        <v>240</v>
      </c>
      <c r="D82" s="19"/>
      <c r="E82" s="19"/>
      <c r="F82" s="40">
        <f>F83</f>
        <v>37.5</v>
      </c>
      <c r="G82" s="40">
        <f t="shared" si="20"/>
        <v>50</v>
      </c>
      <c r="H82" s="40">
        <f t="shared" si="20"/>
        <v>70</v>
      </c>
    </row>
    <row r="83" spans="1:8" ht="15.75" x14ac:dyDescent="0.25">
      <c r="A83" s="3" t="s">
        <v>29</v>
      </c>
      <c r="B83" s="39" t="s">
        <v>145</v>
      </c>
      <c r="C83" s="21">
        <v>240</v>
      </c>
      <c r="D83" s="19" t="s">
        <v>22</v>
      </c>
      <c r="E83" s="19" t="s">
        <v>17</v>
      </c>
      <c r="F83" s="40">
        <v>37.5</v>
      </c>
      <c r="G83" s="40">
        <v>50</v>
      </c>
      <c r="H83" s="40">
        <v>70</v>
      </c>
    </row>
    <row r="84" spans="1:8" ht="31.5" hidden="1" x14ac:dyDescent="0.25">
      <c r="A84" s="3" t="s">
        <v>80</v>
      </c>
      <c r="B84" s="44" t="s">
        <v>81</v>
      </c>
      <c r="C84" s="21"/>
      <c r="D84" s="19"/>
      <c r="E84" s="19"/>
      <c r="F84" s="40">
        <f>F85</f>
        <v>0</v>
      </c>
      <c r="G84" s="40">
        <f t="shared" ref="G84:H86" si="21">G85</f>
        <v>0</v>
      </c>
      <c r="H84" s="40">
        <f t="shared" si="21"/>
        <v>0</v>
      </c>
    </row>
    <row r="85" spans="1:8" ht="31.5" hidden="1" x14ac:dyDescent="0.25">
      <c r="A85" s="8" t="s">
        <v>45</v>
      </c>
      <c r="B85" s="44" t="s">
        <v>81</v>
      </c>
      <c r="C85" s="21">
        <v>200</v>
      </c>
      <c r="D85" s="19"/>
      <c r="E85" s="19"/>
      <c r="F85" s="40">
        <f>F86</f>
        <v>0</v>
      </c>
      <c r="G85" s="40">
        <f t="shared" si="21"/>
        <v>0</v>
      </c>
      <c r="H85" s="40">
        <f t="shared" si="21"/>
        <v>0</v>
      </c>
    </row>
    <row r="86" spans="1:8" ht="31.5" hidden="1" x14ac:dyDescent="0.25">
      <c r="A86" s="3" t="s">
        <v>46</v>
      </c>
      <c r="B86" s="44" t="s">
        <v>81</v>
      </c>
      <c r="C86" s="21">
        <v>240</v>
      </c>
      <c r="D86" s="19"/>
      <c r="E86" s="19"/>
      <c r="F86" s="40">
        <f>F87</f>
        <v>0</v>
      </c>
      <c r="G86" s="40">
        <f t="shared" si="21"/>
        <v>0</v>
      </c>
      <c r="H86" s="40">
        <f t="shared" si="21"/>
        <v>0</v>
      </c>
    </row>
    <row r="87" spans="1:8" ht="15.75" hidden="1" x14ac:dyDescent="0.25">
      <c r="A87" s="3" t="s">
        <v>29</v>
      </c>
      <c r="B87" s="44" t="s">
        <v>81</v>
      </c>
      <c r="C87" s="21">
        <v>240</v>
      </c>
      <c r="D87" s="19" t="s">
        <v>22</v>
      </c>
      <c r="E87" s="19" t="s">
        <v>17</v>
      </c>
      <c r="F87" s="40">
        <v>0</v>
      </c>
      <c r="G87" s="40">
        <v>0</v>
      </c>
      <c r="H87" s="40">
        <v>0</v>
      </c>
    </row>
    <row r="88" spans="1:8" ht="47.25" x14ac:dyDescent="0.25">
      <c r="A88" s="68" t="s">
        <v>148</v>
      </c>
      <c r="B88" s="72" t="s">
        <v>151</v>
      </c>
      <c r="C88" s="21"/>
      <c r="D88" s="19"/>
      <c r="E88" s="19"/>
      <c r="F88" s="32">
        <f>F89</f>
        <v>36.524509999999999</v>
      </c>
      <c r="G88" s="32">
        <f t="shared" ref="G88:H92" si="22">G89</f>
        <v>31.6</v>
      </c>
      <c r="H88" s="32">
        <f t="shared" si="22"/>
        <v>27.4</v>
      </c>
    </row>
    <row r="89" spans="1:8" ht="47.25" x14ac:dyDescent="0.25">
      <c r="A89" s="52" t="s">
        <v>149</v>
      </c>
      <c r="B89" s="44" t="s">
        <v>152</v>
      </c>
      <c r="C89" s="21"/>
      <c r="D89" s="19"/>
      <c r="E89" s="19"/>
      <c r="F89" s="40">
        <f>F90+F94</f>
        <v>36.524509999999999</v>
      </c>
      <c r="G89" s="40">
        <f t="shared" si="22"/>
        <v>31.6</v>
      </c>
      <c r="H89" s="40">
        <f t="shared" si="22"/>
        <v>27.4</v>
      </c>
    </row>
    <row r="90" spans="1:8" ht="47.25" x14ac:dyDescent="0.25">
      <c r="A90" s="52" t="s">
        <v>150</v>
      </c>
      <c r="B90" s="44" t="s">
        <v>153</v>
      </c>
      <c r="C90" s="21"/>
      <c r="D90" s="19"/>
      <c r="E90" s="19"/>
      <c r="F90" s="40">
        <f>F91</f>
        <v>25.6</v>
      </c>
      <c r="G90" s="40">
        <f t="shared" si="22"/>
        <v>31.6</v>
      </c>
      <c r="H90" s="40">
        <f t="shared" si="22"/>
        <v>27.4</v>
      </c>
    </row>
    <row r="91" spans="1:8" ht="31.5" x14ac:dyDescent="0.25">
      <c r="A91" s="8" t="s">
        <v>45</v>
      </c>
      <c r="B91" s="44" t="s">
        <v>153</v>
      </c>
      <c r="C91" s="30">
        <v>200</v>
      </c>
      <c r="D91" s="19"/>
      <c r="E91" s="19"/>
      <c r="F91" s="40">
        <f>F92</f>
        <v>25.6</v>
      </c>
      <c r="G91" s="40">
        <f t="shared" si="22"/>
        <v>31.6</v>
      </c>
      <c r="H91" s="40">
        <f t="shared" si="22"/>
        <v>27.4</v>
      </c>
    </row>
    <row r="92" spans="1:8" ht="31.5" x14ac:dyDescent="0.25">
      <c r="A92" s="3" t="s">
        <v>46</v>
      </c>
      <c r="B92" s="44" t="s">
        <v>153</v>
      </c>
      <c r="C92" s="30">
        <v>240</v>
      </c>
      <c r="D92" s="19"/>
      <c r="E92" s="19"/>
      <c r="F92" s="40">
        <f>F93</f>
        <v>25.6</v>
      </c>
      <c r="G92" s="40">
        <f t="shared" si="22"/>
        <v>31.6</v>
      </c>
      <c r="H92" s="40">
        <f t="shared" si="22"/>
        <v>27.4</v>
      </c>
    </row>
    <row r="93" spans="1:8" ht="15.75" x14ac:dyDescent="0.25">
      <c r="A93" s="73" t="s">
        <v>29</v>
      </c>
      <c r="B93" s="74" t="s">
        <v>153</v>
      </c>
      <c r="C93" s="75">
        <v>240</v>
      </c>
      <c r="D93" s="76" t="s">
        <v>22</v>
      </c>
      <c r="E93" s="76" t="s">
        <v>17</v>
      </c>
      <c r="F93" s="77">
        <v>25.6</v>
      </c>
      <c r="G93" s="77">
        <v>31.6</v>
      </c>
      <c r="H93" s="77">
        <v>27.4</v>
      </c>
    </row>
    <row r="94" spans="1:8" ht="31.5" x14ac:dyDescent="0.25">
      <c r="A94" s="8" t="s">
        <v>45</v>
      </c>
      <c r="B94" s="48" t="s">
        <v>201</v>
      </c>
      <c r="C94" s="30">
        <v>200</v>
      </c>
      <c r="D94" s="19"/>
      <c r="E94" s="19"/>
      <c r="F94" s="77">
        <f>F95</f>
        <v>10.92451</v>
      </c>
      <c r="G94" s="77">
        <f t="shared" ref="G94:H95" si="23">G95</f>
        <v>0</v>
      </c>
      <c r="H94" s="77">
        <f t="shared" si="23"/>
        <v>0</v>
      </c>
    </row>
    <row r="95" spans="1:8" ht="31.5" x14ac:dyDescent="0.25">
      <c r="A95" s="3" t="s">
        <v>46</v>
      </c>
      <c r="B95" s="48" t="s">
        <v>201</v>
      </c>
      <c r="C95" s="30">
        <v>240</v>
      </c>
      <c r="D95" s="19"/>
      <c r="E95" s="19"/>
      <c r="F95" s="77">
        <f>F96</f>
        <v>10.92451</v>
      </c>
      <c r="G95" s="77">
        <f t="shared" si="23"/>
        <v>0</v>
      </c>
      <c r="H95" s="77">
        <f t="shared" si="23"/>
        <v>0</v>
      </c>
    </row>
    <row r="96" spans="1:8" ht="15.75" x14ac:dyDescent="0.25">
      <c r="A96" s="73" t="s">
        <v>29</v>
      </c>
      <c r="B96" s="48" t="s">
        <v>201</v>
      </c>
      <c r="C96" s="75">
        <v>240</v>
      </c>
      <c r="D96" s="76" t="s">
        <v>22</v>
      </c>
      <c r="E96" s="76" t="s">
        <v>17</v>
      </c>
      <c r="F96" s="49">
        <f>7.8+3.12451</f>
        <v>10.92451</v>
      </c>
      <c r="G96" s="77">
        <v>0</v>
      </c>
      <c r="H96" s="77">
        <v>0</v>
      </c>
    </row>
    <row r="97" spans="1:8" ht="78.75" x14ac:dyDescent="0.25">
      <c r="A97" s="91" t="s">
        <v>208</v>
      </c>
      <c r="B97" s="10" t="s">
        <v>155</v>
      </c>
      <c r="C97" s="41"/>
      <c r="D97" s="36"/>
      <c r="E97" s="36"/>
      <c r="F97" s="42">
        <f>F98</f>
        <v>1201</v>
      </c>
      <c r="G97" s="42">
        <f t="shared" ref="G97:H98" si="24">G98</f>
        <v>0</v>
      </c>
      <c r="H97" s="42">
        <f t="shared" si="24"/>
        <v>0</v>
      </c>
    </row>
    <row r="98" spans="1:8" ht="63" x14ac:dyDescent="0.25">
      <c r="A98" s="43" t="s">
        <v>154</v>
      </c>
      <c r="B98" s="44" t="s">
        <v>156</v>
      </c>
      <c r="C98" s="45"/>
      <c r="D98" s="46"/>
      <c r="E98" s="46"/>
      <c r="F98" s="47">
        <f>F102+F105</f>
        <v>1201</v>
      </c>
      <c r="G98" s="47">
        <f t="shared" si="24"/>
        <v>0</v>
      </c>
      <c r="H98" s="47">
        <f t="shared" si="24"/>
        <v>0</v>
      </c>
    </row>
    <row r="99" spans="1:8" ht="31.5" x14ac:dyDescent="0.25">
      <c r="A99" s="3" t="s">
        <v>80</v>
      </c>
      <c r="B99" s="48" t="s">
        <v>157</v>
      </c>
      <c r="C99" s="30"/>
      <c r="D99" s="19"/>
      <c r="E99" s="19"/>
      <c r="F99" s="49">
        <f>F100</f>
        <v>800</v>
      </c>
      <c r="G99" s="49">
        <f t="shared" ref="G99:H101" si="25">G100</f>
        <v>0</v>
      </c>
      <c r="H99" s="49">
        <f t="shared" si="25"/>
        <v>0</v>
      </c>
    </row>
    <row r="100" spans="1:8" ht="31.5" x14ac:dyDescent="0.25">
      <c r="A100" s="8" t="s">
        <v>45</v>
      </c>
      <c r="B100" s="48" t="s">
        <v>157</v>
      </c>
      <c r="C100" s="30">
        <v>200</v>
      </c>
      <c r="D100" s="19"/>
      <c r="E100" s="19"/>
      <c r="F100" s="49">
        <f>F101</f>
        <v>800</v>
      </c>
      <c r="G100" s="49">
        <f>G101</f>
        <v>0</v>
      </c>
      <c r="H100" s="49">
        <f>H101</f>
        <v>0</v>
      </c>
    </row>
    <row r="101" spans="1:8" ht="31.5" x14ac:dyDescent="0.25">
      <c r="A101" s="50" t="s">
        <v>46</v>
      </c>
      <c r="B101" s="48" t="s">
        <v>157</v>
      </c>
      <c r="C101" s="30">
        <v>240</v>
      </c>
      <c r="D101" s="19"/>
      <c r="E101" s="19"/>
      <c r="F101" s="49">
        <f>F102</f>
        <v>800</v>
      </c>
      <c r="G101" s="49">
        <f t="shared" si="25"/>
        <v>0</v>
      </c>
      <c r="H101" s="49">
        <f t="shared" si="25"/>
        <v>0</v>
      </c>
    </row>
    <row r="102" spans="1:8" ht="47.25" x14ac:dyDescent="0.25">
      <c r="A102" s="8" t="s">
        <v>49</v>
      </c>
      <c r="B102" s="48" t="s">
        <v>157</v>
      </c>
      <c r="C102" s="30">
        <v>240</v>
      </c>
      <c r="D102" s="31" t="s">
        <v>17</v>
      </c>
      <c r="E102" s="31" t="s">
        <v>202</v>
      </c>
      <c r="F102" s="40">
        <v>800</v>
      </c>
      <c r="G102" s="40">
        <v>0</v>
      </c>
      <c r="H102" s="40">
        <v>0</v>
      </c>
    </row>
    <row r="103" spans="1:8" ht="31.5" x14ac:dyDescent="0.25">
      <c r="A103" s="8" t="s">
        <v>45</v>
      </c>
      <c r="B103" s="48" t="s">
        <v>157</v>
      </c>
      <c r="C103" s="30">
        <v>200</v>
      </c>
      <c r="D103" s="19"/>
      <c r="E103" s="19"/>
      <c r="F103" s="49">
        <f>F104</f>
        <v>401</v>
      </c>
      <c r="G103" s="49">
        <f>G104</f>
        <v>0</v>
      </c>
      <c r="H103" s="49">
        <f>H104</f>
        <v>0</v>
      </c>
    </row>
    <row r="104" spans="1:8" ht="31.5" x14ac:dyDescent="0.25">
      <c r="A104" s="50" t="s">
        <v>46</v>
      </c>
      <c r="B104" s="48" t="s">
        <v>157</v>
      </c>
      <c r="C104" s="30">
        <v>240</v>
      </c>
      <c r="D104" s="19"/>
      <c r="E104" s="19"/>
      <c r="F104" s="49">
        <f>F105</f>
        <v>401</v>
      </c>
      <c r="G104" s="49">
        <f t="shared" ref="G104:H104" si="26">G105</f>
        <v>0</v>
      </c>
      <c r="H104" s="49">
        <f t="shared" si="26"/>
        <v>0</v>
      </c>
    </row>
    <row r="105" spans="1:8" ht="15.75" x14ac:dyDescent="0.25">
      <c r="A105" s="3" t="s">
        <v>29</v>
      </c>
      <c r="B105" s="48" t="s">
        <v>157</v>
      </c>
      <c r="C105" s="21">
        <v>240</v>
      </c>
      <c r="D105" s="19" t="s">
        <v>22</v>
      </c>
      <c r="E105" s="19" t="s">
        <v>17</v>
      </c>
      <c r="F105" s="40">
        <v>401</v>
      </c>
      <c r="G105" s="40">
        <v>0</v>
      </c>
      <c r="H105" s="40">
        <v>0</v>
      </c>
    </row>
    <row r="106" spans="1:8" ht="47.25" x14ac:dyDescent="0.25">
      <c r="A106" s="7" t="s">
        <v>143</v>
      </c>
      <c r="B106" s="10" t="s">
        <v>190</v>
      </c>
      <c r="C106" s="21"/>
      <c r="D106" s="19"/>
      <c r="E106" s="19"/>
      <c r="F106" s="32">
        <f>F107</f>
        <v>760</v>
      </c>
      <c r="G106" s="32">
        <f t="shared" ref="G106:H110" si="27">G107</f>
        <v>84.3</v>
      </c>
      <c r="H106" s="32">
        <f t="shared" si="27"/>
        <v>0</v>
      </c>
    </row>
    <row r="107" spans="1:8" ht="31.5" x14ac:dyDescent="0.25">
      <c r="A107" s="8" t="s">
        <v>78</v>
      </c>
      <c r="B107" s="9" t="s">
        <v>191</v>
      </c>
      <c r="C107" s="21"/>
      <c r="D107" s="19"/>
      <c r="E107" s="19"/>
      <c r="F107" s="40">
        <f>F108</f>
        <v>760</v>
      </c>
      <c r="G107" s="40">
        <f t="shared" si="27"/>
        <v>84.3</v>
      </c>
      <c r="H107" s="40">
        <f t="shared" si="27"/>
        <v>0</v>
      </c>
    </row>
    <row r="108" spans="1:8" ht="15.75" x14ac:dyDescent="0.25">
      <c r="A108" s="3" t="s">
        <v>79</v>
      </c>
      <c r="B108" s="9" t="s">
        <v>192</v>
      </c>
      <c r="C108" s="21"/>
      <c r="D108" s="19"/>
      <c r="E108" s="19"/>
      <c r="F108" s="40">
        <f>F109</f>
        <v>760</v>
      </c>
      <c r="G108" s="40">
        <f t="shared" si="27"/>
        <v>84.3</v>
      </c>
      <c r="H108" s="40">
        <f t="shared" si="27"/>
        <v>0</v>
      </c>
    </row>
    <row r="109" spans="1:8" ht="31.5" x14ac:dyDescent="0.25">
      <c r="A109" s="8" t="s">
        <v>45</v>
      </c>
      <c r="B109" s="9" t="s">
        <v>192</v>
      </c>
      <c r="C109" s="21">
        <v>200</v>
      </c>
      <c r="D109" s="19"/>
      <c r="E109" s="19"/>
      <c r="F109" s="40">
        <f>F110</f>
        <v>760</v>
      </c>
      <c r="G109" s="40">
        <f t="shared" si="27"/>
        <v>84.3</v>
      </c>
      <c r="H109" s="40">
        <f t="shared" si="27"/>
        <v>0</v>
      </c>
    </row>
    <row r="110" spans="1:8" ht="31.5" x14ac:dyDescent="0.25">
      <c r="A110" s="3" t="s">
        <v>46</v>
      </c>
      <c r="B110" s="9" t="s">
        <v>192</v>
      </c>
      <c r="C110" s="21">
        <v>240</v>
      </c>
      <c r="D110" s="19"/>
      <c r="E110" s="19"/>
      <c r="F110" s="40">
        <f>F111</f>
        <v>760</v>
      </c>
      <c r="G110" s="40">
        <f t="shared" si="27"/>
        <v>84.3</v>
      </c>
      <c r="H110" s="40">
        <f t="shared" si="27"/>
        <v>0</v>
      </c>
    </row>
    <row r="111" spans="1:8" ht="15.75" x14ac:dyDescent="0.25">
      <c r="A111" s="3" t="s">
        <v>29</v>
      </c>
      <c r="B111" s="9" t="s">
        <v>192</v>
      </c>
      <c r="C111" s="21">
        <v>240</v>
      </c>
      <c r="D111" s="19" t="s">
        <v>22</v>
      </c>
      <c r="E111" s="19" t="s">
        <v>17</v>
      </c>
      <c r="F111" s="40">
        <v>760</v>
      </c>
      <c r="G111" s="40">
        <v>84.3</v>
      </c>
      <c r="H111" s="40">
        <v>0</v>
      </c>
    </row>
    <row r="112" spans="1:8" ht="15.75" x14ac:dyDescent="0.25">
      <c r="A112" s="78" t="s">
        <v>82</v>
      </c>
      <c r="B112" s="19"/>
      <c r="C112" s="21"/>
      <c r="D112" s="19"/>
      <c r="E112" s="19"/>
      <c r="F112" s="32">
        <f>F113+F146+F156</f>
        <v>8440.1550000000007</v>
      </c>
      <c r="G112" s="32">
        <f t="shared" ref="G112:H112" si="28">G113+G146+G156</f>
        <v>10133.570230000001</v>
      </c>
      <c r="H112" s="32">
        <f t="shared" si="28"/>
        <v>13287.749890000003</v>
      </c>
    </row>
    <row r="113" spans="1:8" s="4" customFormat="1" ht="70.5" customHeight="1" x14ac:dyDescent="0.25">
      <c r="A113" s="68" t="s">
        <v>83</v>
      </c>
      <c r="B113" s="67" t="s">
        <v>84</v>
      </c>
      <c r="C113" s="64"/>
      <c r="D113" s="67"/>
      <c r="E113" s="67"/>
      <c r="F113" s="42">
        <f>F114+F140</f>
        <v>6975.6640000000007</v>
      </c>
      <c r="G113" s="42">
        <f>G114+G140</f>
        <v>6907.2390000000005</v>
      </c>
      <c r="H113" s="42">
        <f>H114+H140</f>
        <v>7148.170000000001</v>
      </c>
    </row>
    <row r="114" spans="1:8" s="4" customFormat="1" ht="63" x14ac:dyDescent="0.25">
      <c r="A114" s="52" t="s">
        <v>85</v>
      </c>
      <c r="B114" s="59" t="s">
        <v>86</v>
      </c>
      <c r="C114" s="64"/>
      <c r="D114" s="67"/>
      <c r="E114" s="67"/>
      <c r="F114" s="42">
        <f t="shared" ref="F114:G114" si="29">F115</f>
        <v>6023.85</v>
      </c>
      <c r="G114" s="42">
        <f t="shared" si="29"/>
        <v>5917.3520000000008</v>
      </c>
      <c r="H114" s="42">
        <f>H115</f>
        <v>6118.688000000001</v>
      </c>
    </row>
    <row r="115" spans="1:8" s="4" customFormat="1" ht="15.75" x14ac:dyDescent="0.25">
      <c r="A115" s="8" t="s">
        <v>32</v>
      </c>
      <c r="B115" s="59" t="s">
        <v>87</v>
      </c>
      <c r="C115" s="64"/>
      <c r="D115" s="67"/>
      <c r="E115" s="67"/>
      <c r="F115" s="42">
        <f>F116+F123+F136</f>
        <v>6023.85</v>
      </c>
      <c r="G115" s="42">
        <f>G116+G123+G136</f>
        <v>5917.3520000000008</v>
      </c>
      <c r="H115" s="42">
        <f>H116+H123+H136</f>
        <v>6118.688000000001</v>
      </c>
    </row>
    <row r="116" spans="1:8" s="4" customFormat="1" ht="27.75" customHeight="1" x14ac:dyDescent="0.25">
      <c r="A116" s="52" t="s">
        <v>88</v>
      </c>
      <c r="B116" s="65" t="s">
        <v>89</v>
      </c>
      <c r="C116" s="64"/>
      <c r="D116" s="67"/>
      <c r="E116" s="67"/>
      <c r="F116" s="42">
        <f>F117+F120</f>
        <v>5732.5770000000002</v>
      </c>
      <c r="G116" s="42">
        <f t="shared" ref="G116:H116" si="30">G117+G120</f>
        <v>5913.8320000000003</v>
      </c>
      <c r="H116" s="42">
        <f t="shared" si="30"/>
        <v>6115.1680000000006</v>
      </c>
    </row>
    <row r="117" spans="1:8" s="4" customFormat="1" ht="78.75" x14ac:dyDescent="0.25">
      <c r="A117" s="52" t="s">
        <v>6</v>
      </c>
      <c r="B117" s="31" t="s">
        <v>89</v>
      </c>
      <c r="C117" s="39" t="s">
        <v>7</v>
      </c>
      <c r="D117" s="65"/>
      <c r="E117" s="65"/>
      <c r="F117" s="40">
        <f t="shared" ref="F117:H118" si="31">F118</f>
        <v>4849.8270000000002</v>
      </c>
      <c r="G117" s="40">
        <f t="shared" si="31"/>
        <v>5043.42</v>
      </c>
      <c r="H117" s="40">
        <f t="shared" si="31"/>
        <v>5244.7560000000003</v>
      </c>
    </row>
    <row r="118" spans="1:8" s="4" customFormat="1" ht="31.5" x14ac:dyDescent="0.25">
      <c r="A118" s="51" t="s">
        <v>90</v>
      </c>
      <c r="B118" s="31" t="s">
        <v>89</v>
      </c>
      <c r="C118" s="39" t="s">
        <v>91</v>
      </c>
      <c r="D118" s="65"/>
      <c r="E118" s="65"/>
      <c r="F118" s="40">
        <f t="shared" si="31"/>
        <v>4849.8270000000002</v>
      </c>
      <c r="G118" s="40">
        <f t="shared" si="31"/>
        <v>5043.42</v>
      </c>
      <c r="H118" s="40">
        <f>H119</f>
        <v>5244.7560000000003</v>
      </c>
    </row>
    <row r="119" spans="1:8" s="4" customFormat="1" ht="47.25" x14ac:dyDescent="0.25">
      <c r="A119" s="51" t="s">
        <v>33</v>
      </c>
      <c r="B119" s="65" t="s">
        <v>89</v>
      </c>
      <c r="C119" s="31" t="s">
        <v>91</v>
      </c>
      <c r="D119" s="31" t="s">
        <v>12</v>
      </c>
      <c r="E119" s="31" t="s">
        <v>11</v>
      </c>
      <c r="F119" s="40">
        <v>4849.8270000000002</v>
      </c>
      <c r="G119" s="40">
        <v>5043.42</v>
      </c>
      <c r="H119" s="40">
        <v>5244.7560000000003</v>
      </c>
    </row>
    <row r="120" spans="1:8" s="4" customFormat="1" ht="40.5" customHeight="1" x14ac:dyDescent="0.25">
      <c r="A120" s="51" t="s">
        <v>9</v>
      </c>
      <c r="B120" s="65" t="s">
        <v>89</v>
      </c>
      <c r="C120" s="31" t="s">
        <v>10</v>
      </c>
      <c r="D120" s="65"/>
      <c r="E120" s="31"/>
      <c r="F120" s="40">
        <f t="shared" ref="F120:G121" si="32">F121</f>
        <v>882.75</v>
      </c>
      <c r="G120" s="40">
        <f t="shared" si="32"/>
        <v>870.41200000000003</v>
      </c>
      <c r="H120" s="40">
        <f>H121</f>
        <v>870.41200000000003</v>
      </c>
    </row>
    <row r="121" spans="1:8" s="4" customFormat="1" ht="31.5" x14ac:dyDescent="0.25">
      <c r="A121" s="51" t="s">
        <v>46</v>
      </c>
      <c r="B121" s="65" t="s">
        <v>89</v>
      </c>
      <c r="C121" s="31" t="s">
        <v>92</v>
      </c>
      <c r="D121" s="65"/>
      <c r="E121" s="65"/>
      <c r="F121" s="40">
        <f t="shared" si="32"/>
        <v>882.75</v>
      </c>
      <c r="G121" s="40">
        <f t="shared" si="32"/>
        <v>870.41200000000003</v>
      </c>
      <c r="H121" s="40">
        <f>H122</f>
        <v>870.41200000000003</v>
      </c>
    </row>
    <row r="122" spans="1:8" s="4" customFormat="1" ht="47.25" x14ac:dyDescent="0.25">
      <c r="A122" s="51" t="s">
        <v>33</v>
      </c>
      <c r="B122" s="65" t="s">
        <v>89</v>
      </c>
      <c r="C122" s="31" t="s">
        <v>92</v>
      </c>
      <c r="D122" s="31" t="s">
        <v>12</v>
      </c>
      <c r="E122" s="31" t="s">
        <v>11</v>
      </c>
      <c r="F122" s="40">
        <v>882.75</v>
      </c>
      <c r="G122" s="40">
        <v>870.41200000000003</v>
      </c>
      <c r="H122" s="40">
        <v>870.41200000000003</v>
      </c>
    </row>
    <row r="123" spans="1:8" s="4" customFormat="1" ht="47.25" x14ac:dyDescent="0.25">
      <c r="A123" s="52" t="s">
        <v>93</v>
      </c>
      <c r="B123" s="59" t="s">
        <v>94</v>
      </c>
      <c r="C123" s="31"/>
      <c r="D123" s="31"/>
      <c r="E123" s="31"/>
      <c r="F123" s="40">
        <f>F124+F128+F132</f>
        <v>287.75300000000004</v>
      </c>
      <c r="G123" s="40">
        <f t="shared" ref="G123:H123" si="33">G124+G128+G132</f>
        <v>0</v>
      </c>
      <c r="H123" s="40">
        <f t="shared" si="33"/>
        <v>0</v>
      </c>
    </row>
    <row r="124" spans="1:8" s="4" customFormat="1" ht="51.75" customHeight="1" x14ac:dyDescent="0.25">
      <c r="A124" s="3" t="s">
        <v>175</v>
      </c>
      <c r="B124" s="31" t="s">
        <v>95</v>
      </c>
      <c r="C124" s="31"/>
      <c r="D124" s="31"/>
      <c r="E124" s="31"/>
      <c r="F124" s="40">
        <f t="shared" ref="F124:F125" si="34">F125</f>
        <v>208.5</v>
      </c>
      <c r="G124" s="40">
        <f t="shared" ref="G124" si="35">G125+G129+G133</f>
        <v>0</v>
      </c>
      <c r="H124" s="40">
        <f>H125</f>
        <v>0</v>
      </c>
    </row>
    <row r="125" spans="1:8" s="4" customFormat="1" ht="15.75" x14ac:dyDescent="0.25">
      <c r="A125" s="52" t="s">
        <v>96</v>
      </c>
      <c r="B125" s="31" t="s">
        <v>95</v>
      </c>
      <c r="C125" s="31" t="s">
        <v>18</v>
      </c>
      <c r="D125" s="31"/>
      <c r="E125" s="31"/>
      <c r="F125" s="40">
        <f t="shared" si="34"/>
        <v>208.5</v>
      </c>
      <c r="G125" s="40">
        <f t="shared" ref="G125" si="36">G126+G130+G134</f>
        <v>0</v>
      </c>
      <c r="H125" s="40">
        <f>H126</f>
        <v>0</v>
      </c>
    </row>
    <row r="126" spans="1:8" s="4" customFormat="1" ht="15.75" x14ac:dyDescent="0.25">
      <c r="A126" s="52" t="s">
        <v>97</v>
      </c>
      <c r="B126" s="31" t="s">
        <v>95</v>
      </c>
      <c r="C126" s="31" t="s">
        <v>98</v>
      </c>
      <c r="D126" s="31"/>
      <c r="E126" s="31"/>
      <c r="F126" s="40">
        <f>F127</f>
        <v>208.5</v>
      </c>
      <c r="G126" s="40">
        <f t="shared" ref="G126" si="37">G127+G131+G135</f>
        <v>0</v>
      </c>
      <c r="H126" s="40">
        <v>0</v>
      </c>
    </row>
    <row r="127" spans="1:8" s="4" customFormat="1" ht="57" customHeight="1" x14ac:dyDescent="0.25">
      <c r="A127" s="51" t="s">
        <v>33</v>
      </c>
      <c r="B127" s="31" t="s">
        <v>95</v>
      </c>
      <c r="C127" s="31" t="s">
        <v>98</v>
      </c>
      <c r="D127" s="31" t="s">
        <v>12</v>
      </c>
      <c r="E127" s="31" t="s">
        <v>11</v>
      </c>
      <c r="F127" s="40">
        <v>208.5</v>
      </c>
      <c r="G127" s="40">
        <v>0</v>
      </c>
      <c r="H127" s="40">
        <v>0</v>
      </c>
    </row>
    <row r="128" spans="1:8" s="4" customFormat="1" ht="47.25" x14ac:dyDescent="0.25">
      <c r="A128" s="66" t="s">
        <v>198</v>
      </c>
      <c r="B128" s="59" t="s">
        <v>99</v>
      </c>
      <c r="C128" s="31"/>
      <c r="D128" s="31"/>
      <c r="E128" s="31"/>
      <c r="F128" s="40">
        <f t="shared" ref="F128:G130" si="38">F129</f>
        <v>52.463000000000001</v>
      </c>
      <c r="G128" s="40">
        <f t="shared" si="38"/>
        <v>0</v>
      </c>
      <c r="H128" s="40">
        <f>H129</f>
        <v>0</v>
      </c>
    </row>
    <row r="129" spans="1:256" s="4" customFormat="1" ht="15.75" x14ac:dyDescent="0.25">
      <c r="A129" s="52" t="s">
        <v>96</v>
      </c>
      <c r="B129" s="59" t="s">
        <v>99</v>
      </c>
      <c r="C129" s="31" t="s">
        <v>18</v>
      </c>
      <c r="D129" s="31"/>
      <c r="E129" s="31"/>
      <c r="F129" s="40">
        <f t="shared" si="38"/>
        <v>52.463000000000001</v>
      </c>
      <c r="G129" s="40">
        <f t="shared" si="38"/>
        <v>0</v>
      </c>
      <c r="H129" s="40">
        <f>H130</f>
        <v>0</v>
      </c>
    </row>
    <row r="130" spans="1:256" s="4" customFormat="1" ht="15.75" x14ac:dyDescent="0.25">
      <c r="A130" s="52" t="s">
        <v>97</v>
      </c>
      <c r="B130" s="59" t="s">
        <v>99</v>
      </c>
      <c r="C130" s="31" t="s">
        <v>98</v>
      </c>
      <c r="D130" s="31"/>
      <c r="E130" s="31"/>
      <c r="F130" s="40">
        <f t="shared" si="38"/>
        <v>52.463000000000001</v>
      </c>
      <c r="G130" s="40">
        <f t="shared" si="38"/>
        <v>0</v>
      </c>
      <c r="H130" s="40">
        <f>H131</f>
        <v>0</v>
      </c>
    </row>
    <row r="131" spans="1:256" s="4" customFormat="1" ht="47.25" x14ac:dyDescent="0.25">
      <c r="A131" s="51" t="s">
        <v>34</v>
      </c>
      <c r="B131" s="59" t="s">
        <v>99</v>
      </c>
      <c r="C131" s="31" t="s">
        <v>98</v>
      </c>
      <c r="D131" s="31" t="s">
        <v>12</v>
      </c>
      <c r="E131" s="31" t="s">
        <v>8</v>
      </c>
      <c r="F131" s="40">
        <v>52.463000000000001</v>
      </c>
      <c r="G131" s="40">
        <v>0</v>
      </c>
      <c r="H131" s="40">
        <v>0</v>
      </c>
    </row>
    <row r="132" spans="1:256" s="4" customFormat="1" ht="47.25" x14ac:dyDescent="0.25">
      <c r="A132" s="52" t="s">
        <v>100</v>
      </c>
      <c r="B132" s="59" t="s">
        <v>101</v>
      </c>
      <c r="C132" s="31"/>
      <c r="D132" s="31"/>
      <c r="E132" s="31"/>
      <c r="F132" s="40">
        <f t="shared" ref="F132:G134" si="39">F133</f>
        <v>26.79</v>
      </c>
      <c r="G132" s="40">
        <f t="shared" si="39"/>
        <v>0</v>
      </c>
      <c r="H132" s="40">
        <f>H133</f>
        <v>0</v>
      </c>
    </row>
    <row r="133" spans="1:256" s="4" customFormat="1" ht="15.75" x14ac:dyDescent="0.25">
      <c r="A133" s="52" t="s">
        <v>96</v>
      </c>
      <c r="B133" s="59" t="s">
        <v>101</v>
      </c>
      <c r="C133" s="31" t="s">
        <v>18</v>
      </c>
      <c r="D133" s="31"/>
      <c r="E133" s="31"/>
      <c r="F133" s="40">
        <f t="shared" si="39"/>
        <v>26.79</v>
      </c>
      <c r="G133" s="40">
        <f t="shared" si="39"/>
        <v>0</v>
      </c>
      <c r="H133" s="40">
        <f>H134</f>
        <v>0</v>
      </c>
    </row>
    <row r="134" spans="1:256" s="4" customFormat="1" ht="15.75" x14ac:dyDescent="0.25">
      <c r="A134" s="52" t="s">
        <v>97</v>
      </c>
      <c r="B134" s="59" t="s">
        <v>101</v>
      </c>
      <c r="C134" s="31" t="s">
        <v>98</v>
      </c>
      <c r="D134" s="31"/>
      <c r="E134" s="31"/>
      <c r="F134" s="40">
        <f t="shared" si="39"/>
        <v>26.79</v>
      </c>
      <c r="G134" s="40">
        <f t="shared" si="39"/>
        <v>0</v>
      </c>
      <c r="H134" s="40">
        <f>H135</f>
        <v>0</v>
      </c>
    </row>
    <row r="135" spans="1:256" s="4" customFormat="1" ht="69" customHeight="1" x14ac:dyDescent="0.25">
      <c r="A135" s="51" t="s">
        <v>33</v>
      </c>
      <c r="B135" s="59" t="s">
        <v>101</v>
      </c>
      <c r="C135" s="39" t="s">
        <v>98</v>
      </c>
      <c r="D135" s="31" t="s">
        <v>12</v>
      </c>
      <c r="E135" s="31" t="s">
        <v>11</v>
      </c>
      <c r="F135" s="40">
        <v>26.79</v>
      </c>
      <c r="G135" s="40">
        <v>0</v>
      </c>
      <c r="H135" s="40">
        <v>0</v>
      </c>
    </row>
    <row r="136" spans="1:256" s="4" customFormat="1" ht="78.75" x14ac:dyDescent="0.25">
      <c r="A136" s="51" t="s">
        <v>102</v>
      </c>
      <c r="B136" s="59" t="s">
        <v>103</v>
      </c>
      <c r="C136" s="39"/>
      <c r="D136" s="59"/>
      <c r="E136" s="59"/>
      <c r="F136" s="40">
        <f t="shared" ref="F136:G138" si="40">F137</f>
        <v>3.52</v>
      </c>
      <c r="G136" s="40">
        <f t="shared" si="40"/>
        <v>3.52</v>
      </c>
      <c r="H136" s="40">
        <f>H137</f>
        <v>3.52</v>
      </c>
    </row>
    <row r="137" spans="1:256" s="4" customFormat="1" ht="31.5" x14ac:dyDescent="0.25">
      <c r="A137" s="51" t="s">
        <v>9</v>
      </c>
      <c r="B137" s="59" t="s">
        <v>103</v>
      </c>
      <c r="C137" s="39" t="s">
        <v>10</v>
      </c>
      <c r="D137" s="59"/>
      <c r="E137" s="59"/>
      <c r="F137" s="40">
        <f t="shared" si="40"/>
        <v>3.52</v>
      </c>
      <c r="G137" s="40">
        <f t="shared" si="40"/>
        <v>3.52</v>
      </c>
      <c r="H137" s="40">
        <f>H138</f>
        <v>3.52</v>
      </c>
    </row>
    <row r="138" spans="1:256" s="4" customFormat="1" ht="31.5" x14ac:dyDescent="0.25">
      <c r="A138" s="51" t="s">
        <v>46</v>
      </c>
      <c r="B138" s="59" t="s">
        <v>103</v>
      </c>
      <c r="C138" s="39" t="s">
        <v>92</v>
      </c>
      <c r="D138" s="59"/>
      <c r="E138" s="59"/>
      <c r="F138" s="40">
        <f t="shared" si="40"/>
        <v>3.52</v>
      </c>
      <c r="G138" s="40">
        <f t="shared" si="40"/>
        <v>3.52</v>
      </c>
      <c r="H138" s="40">
        <f>H139</f>
        <v>3.52</v>
      </c>
    </row>
    <row r="139" spans="1:256" s="4" customFormat="1" ht="31.5" x14ac:dyDescent="0.25">
      <c r="A139" s="52" t="s">
        <v>104</v>
      </c>
      <c r="B139" s="59" t="s">
        <v>103</v>
      </c>
      <c r="C139" s="39" t="s">
        <v>92</v>
      </c>
      <c r="D139" s="39" t="s">
        <v>17</v>
      </c>
      <c r="E139" s="39" t="s">
        <v>30</v>
      </c>
      <c r="F139" s="49">
        <v>3.52</v>
      </c>
      <c r="G139" s="49">
        <v>3.52</v>
      </c>
      <c r="H139" s="40">
        <v>3.52</v>
      </c>
    </row>
    <row r="140" spans="1:256" s="4" customFormat="1" ht="51" customHeight="1" x14ac:dyDescent="0.25">
      <c r="A140" s="62" t="s">
        <v>105</v>
      </c>
      <c r="B140" s="63" t="s">
        <v>106</v>
      </c>
      <c r="C140" s="64"/>
      <c r="D140" s="63"/>
      <c r="E140" s="63"/>
      <c r="F140" s="32">
        <f t="shared" ref="F140:G140" si="41">F142</f>
        <v>951.81399999999996</v>
      </c>
      <c r="G140" s="32">
        <f t="shared" si="41"/>
        <v>989.88699999999994</v>
      </c>
      <c r="H140" s="32">
        <f>H142</f>
        <v>1029.482</v>
      </c>
    </row>
    <row r="141" spans="1:256" s="4" customFormat="1" ht="16.5" customHeight="1" x14ac:dyDescent="0.25">
      <c r="A141" s="51" t="s">
        <v>32</v>
      </c>
      <c r="B141" s="65" t="s">
        <v>107</v>
      </c>
      <c r="C141" s="31"/>
      <c r="D141" s="31"/>
      <c r="E141" s="31"/>
      <c r="F141" s="40">
        <f t="shared" ref="F141:G141" si="42">F142</f>
        <v>951.81399999999996</v>
      </c>
      <c r="G141" s="40">
        <f t="shared" si="42"/>
        <v>989.88699999999994</v>
      </c>
      <c r="H141" s="40">
        <f>H142</f>
        <v>1029.482</v>
      </c>
    </row>
    <row r="142" spans="1:256" s="26" customFormat="1" ht="47.25" x14ac:dyDescent="0.25">
      <c r="A142" s="52" t="s">
        <v>105</v>
      </c>
      <c r="B142" s="65" t="s">
        <v>108</v>
      </c>
      <c r="C142" s="31"/>
      <c r="D142" s="31"/>
      <c r="E142" s="31"/>
      <c r="F142" s="40">
        <f t="shared" ref="F142:G142" si="43">F145</f>
        <v>951.81399999999996</v>
      </c>
      <c r="G142" s="40">
        <f t="shared" si="43"/>
        <v>989.88699999999994</v>
      </c>
      <c r="H142" s="40">
        <f>H145</f>
        <v>1029.482</v>
      </c>
      <c r="I142" s="22"/>
      <c r="J142" s="92"/>
      <c r="K142" s="23"/>
      <c r="L142" s="92"/>
      <c r="M142" s="22"/>
      <c r="N142" s="24"/>
      <c r="O142" s="22"/>
      <c r="P142" s="25"/>
      <c r="Q142" s="92"/>
      <c r="R142" s="23"/>
      <c r="S142" s="92"/>
      <c r="T142" s="22"/>
      <c r="U142" s="24"/>
      <c r="V142" s="22"/>
      <c r="W142" s="25"/>
      <c r="X142" s="92"/>
      <c r="Y142" s="23"/>
      <c r="Z142" s="92"/>
      <c r="AA142" s="22"/>
      <c r="AB142" s="24"/>
      <c r="AC142" s="22"/>
      <c r="AD142" s="25"/>
      <c r="AE142" s="92"/>
      <c r="AF142" s="23"/>
      <c r="AG142" s="92"/>
      <c r="AH142" s="22"/>
      <c r="AI142" s="24"/>
      <c r="AJ142" s="22"/>
      <c r="AK142" s="25"/>
      <c r="AL142" s="92"/>
      <c r="AM142" s="23"/>
      <c r="AN142" s="92"/>
      <c r="AO142" s="22"/>
      <c r="AP142" s="24"/>
      <c r="AQ142" s="22"/>
      <c r="AR142" s="25"/>
      <c r="AS142" s="92"/>
      <c r="AT142" s="23"/>
      <c r="AU142" s="92"/>
      <c r="AV142" s="22"/>
      <c r="AW142" s="24"/>
      <c r="AX142" s="22"/>
      <c r="AY142" s="25"/>
      <c r="AZ142" s="92"/>
      <c r="BA142" s="23"/>
      <c r="BB142" s="92"/>
      <c r="BC142" s="22"/>
      <c r="BD142" s="24"/>
      <c r="BE142" s="22"/>
      <c r="BF142" s="25"/>
      <c r="BG142" s="92"/>
      <c r="BH142" s="23"/>
      <c r="BI142" s="92"/>
      <c r="BJ142" s="22"/>
      <c r="BK142" s="24"/>
      <c r="BL142" s="22"/>
      <c r="BM142" s="25"/>
      <c r="BN142" s="92"/>
      <c r="BO142" s="23"/>
      <c r="BP142" s="92"/>
      <c r="BQ142" s="22"/>
      <c r="BR142" s="24"/>
      <c r="BS142" s="22"/>
      <c r="BT142" s="25"/>
      <c r="BU142" s="92"/>
      <c r="BV142" s="23"/>
      <c r="BW142" s="92"/>
      <c r="BX142" s="22"/>
      <c r="BY142" s="24"/>
      <c r="BZ142" s="22"/>
      <c r="CA142" s="25"/>
      <c r="CB142" s="92"/>
      <c r="CC142" s="23"/>
      <c r="CD142" s="92"/>
      <c r="CE142" s="22"/>
      <c r="CF142" s="24"/>
      <c r="CG142" s="22"/>
      <c r="CH142" s="25"/>
      <c r="CI142" s="92"/>
      <c r="CJ142" s="23"/>
      <c r="CK142" s="92"/>
      <c r="CL142" s="22"/>
      <c r="CM142" s="24"/>
      <c r="CN142" s="22"/>
      <c r="CO142" s="25"/>
      <c r="CP142" s="92"/>
      <c r="CQ142" s="23"/>
      <c r="CR142" s="92"/>
      <c r="CS142" s="22"/>
      <c r="CT142" s="24"/>
      <c r="CU142" s="22"/>
      <c r="CV142" s="25"/>
      <c r="CW142" s="92"/>
      <c r="CX142" s="23"/>
      <c r="CY142" s="92"/>
      <c r="CZ142" s="22"/>
      <c r="DA142" s="24"/>
      <c r="DB142" s="22"/>
      <c r="DC142" s="25"/>
      <c r="DD142" s="92"/>
      <c r="DE142" s="23"/>
      <c r="DF142" s="92"/>
      <c r="DG142" s="22"/>
      <c r="DH142" s="24"/>
      <c r="DI142" s="22"/>
      <c r="DJ142" s="25"/>
      <c r="DK142" s="92"/>
      <c r="DL142" s="23"/>
      <c r="DM142" s="92"/>
      <c r="DN142" s="22"/>
      <c r="DO142" s="24"/>
      <c r="DP142" s="22"/>
      <c r="DQ142" s="25"/>
      <c r="DR142" s="92"/>
      <c r="DS142" s="23"/>
      <c r="DT142" s="92"/>
      <c r="DU142" s="22"/>
      <c r="DV142" s="24"/>
      <c r="DW142" s="22"/>
      <c r="DX142" s="25"/>
      <c r="DY142" s="92"/>
      <c r="DZ142" s="23"/>
      <c r="EA142" s="92"/>
      <c r="EB142" s="22"/>
      <c r="EC142" s="24"/>
      <c r="ED142" s="22"/>
      <c r="EE142" s="25"/>
      <c r="EF142" s="92"/>
      <c r="EG142" s="23"/>
      <c r="EH142" s="92"/>
      <c r="EI142" s="22"/>
      <c r="EJ142" s="24"/>
      <c r="EK142" s="22"/>
      <c r="EL142" s="25"/>
      <c r="EM142" s="92"/>
      <c r="EN142" s="23"/>
      <c r="EO142" s="92"/>
      <c r="EP142" s="22"/>
      <c r="EQ142" s="24"/>
      <c r="ER142" s="22"/>
      <c r="ES142" s="25"/>
      <c r="ET142" s="92"/>
      <c r="EU142" s="23"/>
      <c r="EV142" s="92"/>
      <c r="EW142" s="22"/>
      <c r="EX142" s="24"/>
      <c r="EY142" s="22"/>
      <c r="EZ142" s="25"/>
      <c r="FA142" s="92"/>
      <c r="FB142" s="23"/>
      <c r="FC142" s="92"/>
      <c r="FD142" s="22"/>
      <c r="FE142" s="24"/>
      <c r="FF142" s="22"/>
      <c r="FG142" s="25"/>
      <c r="FH142" s="92"/>
      <c r="FI142" s="23"/>
      <c r="FJ142" s="92"/>
      <c r="FK142" s="22"/>
      <c r="FL142" s="24"/>
      <c r="FM142" s="22"/>
      <c r="FN142" s="25"/>
      <c r="FO142" s="92"/>
      <c r="FP142" s="23"/>
      <c r="FQ142" s="92"/>
      <c r="FR142" s="22"/>
      <c r="FS142" s="24"/>
      <c r="FT142" s="22"/>
      <c r="FU142" s="25"/>
      <c r="FV142" s="92"/>
      <c r="FW142" s="23"/>
      <c r="FX142" s="92"/>
      <c r="FY142" s="22"/>
      <c r="FZ142" s="24"/>
      <c r="GA142" s="22"/>
      <c r="GB142" s="25"/>
      <c r="GC142" s="92"/>
      <c r="GD142" s="23"/>
      <c r="GE142" s="92"/>
      <c r="GF142" s="22"/>
      <c r="GG142" s="24"/>
      <c r="GH142" s="22"/>
      <c r="GI142" s="25"/>
      <c r="GJ142" s="92"/>
      <c r="GK142" s="23"/>
      <c r="GL142" s="92"/>
      <c r="GM142" s="22"/>
      <c r="GN142" s="24"/>
      <c r="GO142" s="22"/>
      <c r="GP142" s="25"/>
      <c r="GQ142" s="92"/>
      <c r="GR142" s="23"/>
      <c r="GS142" s="92"/>
      <c r="GT142" s="22"/>
      <c r="GU142" s="24"/>
      <c r="GV142" s="22"/>
      <c r="GW142" s="25"/>
      <c r="GX142" s="92"/>
      <c r="GY142" s="23"/>
      <c r="GZ142" s="92"/>
      <c r="HA142" s="22"/>
      <c r="HB142" s="24"/>
      <c r="HC142" s="22"/>
      <c r="HD142" s="25"/>
      <c r="HE142" s="92"/>
      <c r="HF142" s="23"/>
      <c r="HG142" s="92"/>
      <c r="HH142" s="22"/>
      <c r="HI142" s="24"/>
      <c r="HJ142" s="22"/>
      <c r="HK142" s="25"/>
      <c r="HL142" s="92"/>
      <c r="HM142" s="23"/>
      <c r="HN142" s="92"/>
      <c r="HO142" s="22"/>
      <c r="HP142" s="24"/>
      <c r="HQ142" s="22"/>
      <c r="HR142" s="25"/>
      <c r="HS142" s="92"/>
      <c r="HT142" s="23"/>
      <c r="HU142" s="92"/>
      <c r="HV142" s="22"/>
      <c r="HW142" s="24"/>
      <c r="HX142" s="22"/>
      <c r="HY142" s="25"/>
      <c r="HZ142" s="92"/>
      <c r="IA142" s="23"/>
      <c r="IB142" s="92"/>
      <c r="IC142" s="22"/>
      <c r="ID142" s="24"/>
      <c r="IE142" s="22"/>
      <c r="IF142" s="25"/>
      <c r="IG142" s="92"/>
      <c r="IH142" s="23"/>
      <c r="II142" s="92"/>
      <c r="IJ142" s="22"/>
      <c r="IK142" s="24"/>
      <c r="IL142" s="22"/>
      <c r="IM142" s="25"/>
      <c r="IN142" s="92"/>
      <c r="IO142" s="23"/>
      <c r="IP142" s="92"/>
      <c r="IQ142" s="22"/>
      <c r="IR142" s="24"/>
      <c r="IS142" s="22"/>
      <c r="IT142" s="25"/>
      <c r="IU142" s="92"/>
      <c r="IV142" s="23"/>
    </row>
    <row r="143" spans="1:256" s="26" customFormat="1" ht="78.75" x14ac:dyDescent="0.25">
      <c r="A143" s="58" t="s">
        <v>6</v>
      </c>
      <c r="B143" s="65" t="s">
        <v>108</v>
      </c>
      <c r="C143" s="39" t="s">
        <v>7</v>
      </c>
      <c r="D143" s="39"/>
      <c r="E143" s="39"/>
      <c r="F143" s="40">
        <f t="shared" ref="F143:G144" si="44">F144</f>
        <v>951.81399999999996</v>
      </c>
      <c r="G143" s="40">
        <f t="shared" si="44"/>
        <v>989.88699999999994</v>
      </c>
      <c r="H143" s="40">
        <f>H144</f>
        <v>1029.482</v>
      </c>
      <c r="I143" s="22"/>
      <c r="J143" s="92"/>
      <c r="K143" s="23"/>
      <c r="L143" s="92"/>
      <c r="M143" s="22"/>
      <c r="N143" s="24"/>
      <c r="O143" s="22"/>
      <c r="P143" s="25"/>
      <c r="Q143" s="92"/>
      <c r="R143" s="23"/>
      <c r="S143" s="92"/>
      <c r="T143" s="22"/>
      <c r="U143" s="24"/>
      <c r="V143" s="22"/>
      <c r="W143" s="25"/>
      <c r="X143" s="92"/>
      <c r="Y143" s="23"/>
      <c r="Z143" s="92"/>
      <c r="AA143" s="22"/>
      <c r="AB143" s="24"/>
      <c r="AC143" s="22"/>
      <c r="AD143" s="25"/>
      <c r="AE143" s="92"/>
      <c r="AF143" s="23"/>
      <c r="AG143" s="92"/>
      <c r="AH143" s="22"/>
      <c r="AI143" s="24"/>
      <c r="AJ143" s="22"/>
      <c r="AK143" s="25"/>
      <c r="AL143" s="92"/>
      <c r="AM143" s="23"/>
      <c r="AN143" s="92"/>
      <c r="AO143" s="22"/>
      <c r="AP143" s="24"/>
      <c r="AQ143" s="22"/>
      <c r="AR143" s="25"/>
      <c r="AS143" s="92"/>
      <c r="AT143" s="23"/>
      <c r="AU143" s="92"/>
      <c r="AV143" s="22"/>
      <c r="AW143" s="24"/>
      <c r="AX143" s="22"/>
      <c r="AY143" s="25"/>
      <c r="AZ143" s="92"/>
      <c r="BA143" s="23"/>
      <c r="BB143" s="92"/>
      <c r="BC143" s="22"/>
      <c r="BD143" s="24"/>
      <c r="BE143" s="22"/>
      <c r="BF143" s="25"/>
      <c r="BG143" s="92"/>
      <c r="BH143" s="23"/>
      <c r="BI143" s="92"/>
      <c r="BJ143" s="22"/>
      <c r="BK143" s="24"/>
      <c r="BL143" s="22"/>
      <c r="BM143" s="25"/>
      <c r="BN143" s="92"/>
      <c r="BO143" s="23"/>
      <c r="BP143" s="92"/>
      <c r="BQ143" s="22"/>
      <c r="BR143" s="24"/>
      <c r="BS143" s="22"/>
      <c r="BT143" s="25"/>
      <c r="BU143" s="92"/>
      <c r="BV143" s="23"/>
      <c r="BW143" s="92"/>
      <c r="BX143" s="22"/>
      <c r="BY143" s="24"/>
      <c r="BZ143" s="22"/>
      <c r="CA143" s="25"/>
      <c r="CB143" s="92"/>
      <c r="CC143" s="23"/>
      <c r="CD143" s="92"/>
      <c r="CE143" s="22"/>
      <c r="CF143" s="24"/>
      <c r="CG143" s="22"/>
      <c r="CH143" s="25"/>
      <c r="CI143" s="92"/>
      <c r="CJ143" s="23"/>
      <c r="CK143" s="92"/>
      <c r="CL143" s="22"/>
      <c r="CM143" s="24"/>
      <c r="CN143" s="22"/>
      <c r="CO143" s="25"/>
      <c r="CP143" s="92"/>
      <c r="CQ143" s="23"/>
      <c r="CR143" s="92"/>
      <c r="CS143" s="22"/>
      <c r="CT143" s="24"/>
      <c r="CU143" s="22"/>
      <c r="CV143" s="25"/>
      <c r="CW143" s="92"/>
      <c r="CX143" s="23"/>
      <c r="CY143" s="92"/>
      <c r="CZ143" s="22"/>
      <c r="DA143" s="24"/>
      <c r="DB143" s="22"/>
      <c r="DC143" s="25"/>
      <c r="DD143" s="92"/>
      <c r="DE143" s="23"/>
      <c r="DF143" s="92"/>
      <c r="DG143" s="22"/>
      <c r="DH143" s="24"/>
      <c r="DI143" s="22"/>
      <c r="DJ143" s="25"/>
      <c r="DK143" s="92"/>
      <c r="DL143" s="23"/>
      <c r="DM143" s="92"/>
      <c r="DN143" s="22"/>
      <c r="DO143" s="24"/>
      <c r="DP143" s="22"/>
      <c r="DQ143" s="25"/>
      <c r="DR143" s="92"/>
      <c r="DS143" s="23"/>
      <c r="DT143" s="92"/>
      <c r="DU143" s="22"/>
      <c r="DV143" s="24"/>
      <c r="DW143" s="22"/>
      <c r="DX143" s="25"/>
      <c r="DY143" s="92"/>
      <c r="DZ143" s="23"/>
      <c r="EA143" s="92"/>
      <c r="EB143" s="22"/>
      <c r="EC143" s="24"/>
      <c r="ED143" s="22"/>
      <c r="EE143" s="25"/>
      <c r="EF143" s="92"/>
      <c r="EG143" s="23"/>
      <c r="EH143" s="92"/>
      <c r="EI143" s="22"/>
      <c r="EJ143" s="24"/>
      <c r="EK143" s="22"/>
      <c r="EL143" s="25"/>
      <c r="EM143" s="92"/>
      <c r="EN143" s="23"/>
      <c r="EO143" s="92"/>
      <c r="EP143" s="22"/>
      <c r="EQ143" s="24"/>
      <c r="ER143" s="22"/>
      <c r="ES143" s="25"/>
      <c r="ET143" s="92"/>
      <c r="EU143" s="23"/>
      <c r="EV143" s="92"/>
      <c r="EW143" s="22"/>
      <c r="EX143" s="24"/>
      <c r="EY143" s="22"/>
      <c r="EZ143" s="25"/>
      <c r="FA143" s="92"/>
      <c r="FB143" s="23"/>
      <c r="FC143" s="92"/>
      <c r="FD143" s="22"/>
      <c r="FE143" s="24"/>
      <c r="FF143" s="22"/>
      <c r="FG143" s="25"/>
      <c r="FH143" s="92"/>
      <c r="FI143" s="23"/>
      <c r="FJ143" s="92"/>
      <c r="FK143" s="22"/>
      <c r="FL143" s="24"/>
      <c r="FM143" s="22"/>
      <c r="FN143" s="25"/>
      <c r="FO143" s="92"/>
      <c r="FP143" s="23"/>
      <c r="FQ143" s="92"/>
      <c r="FR143" s="22"/>
      <c r="FS143" s="24"/>
      <c r="FT143" s="22"/>
      <c r="FU143" s="25"/>
      <c r="FV143" s="92"/>
      <c r="FW143" s="23"/>
      <c r="FX143" s="92"/>
      <c r="FY143" s="22"/>
      <c r="FZ143" s="24"/>
      <c r="GA143" s="22"/>
      <c r="GB143" s="25"/>
      <c r="GC143" s="92"/>
      <c r="GD143" s="23"/>
      <c r="GE143" s="92"/>
      <c r="GF143" s="22"/>
      <c r="GG143" s="24"/>
      <c r="GH143" s="22"/>
      <c r="GI143" s="25"/>
      <c r="GJ143" s="92"/>
      <c r="GK143" s="23"/>
      <c r="GL143" s="92"/>
      <c r="GM143" s="22"/>
      <c r="GN143" s="24"/>
      <c r="GO143" s="22"/>
      <c r="GP143" s="25"/>
      <c r="GQ143" s="92"/>
      <c r="GR143" s="23"/>
      <c r="GS143" s="92"/>
      <c r="GT143" s="22"/>
      <c r="GU143" s="24"/>
      <c r="GV143" s="22"/>
      <c r="GW143" s="25"/>
      <c r="GX143" s="92"/>
      <c r="GY143" s="23"/>
      <c r="GZ143" s="92"/>
      <c r="HA143" s="22"/>
      <c r="HB143" s="24"/>
      <c r="HC143" s="22"/>
      <c r="HD143" s="25"/>
      <c r="HE143" s="92"/>
      <c r="HF143" s="23"/>
      <c r="HG143" s="92"/>
      <c r="HH143" s="22"/>
      <c r="HI143" s="24"/>
      <c r="HJ143" s="22"/>
      <c r="HK143" s="25"/>
      <c r="HL143" s="92"/>
      <c r="HM143" s="23"/>
      <c r="HN143" s="92"/>
      <c r="HO143" s="22"/>
      <c r="HP143" s="24"/>
      <c r="HQ143" s="22"/>
      <c r="HR143" s="25"/>
      <c r="HS143" s="92"/>
      <c r="HT143" s="23"/>
      <c r="HU143" s="92"/>
      <c r="HV143" s="22"/>
      <c r="HW143" s="24"/>
      <c r="HX143" s="22"/>
      <c r="HY143" s="25"/>
      <c r="HZ143" s="92"/>
      <c r="IA143" s="23"/>
      <c r="IB143" s="92"/>
      <c r="IC143" s="22"/>
      <c r="ID143" s="24"/>
      <c r="IE143" s="22"/>
      <c r="IF143" s="25"/>
      <c r="IG143" s="92"/>
      <c r="IH143" s="23"/>
      <c r="II143" s="92"/>
      <c r="IJ143" s="22"/>
      <c r="IK143" s="24"/>
      <c r="IL143" s="22"/>
      <c r="IM143" s="25"/>
      <c r="IN143" s="92"/>
      <c r="IO143" s="23"/>
      <c r="IP143" s="92"/>
      <c r="IQ143" s="22"/>
      <c r="IR143" s="24"/>
      <c r="IS143" s="22"/>
      <c r="IT143" s="25"/>
      <c r="IU143" s="92"/>
      <c r="IV143" s="23"/>
    </row>
    <row r="144" spans="1:256" s="26" customFormat="1" ht="31.5" x14ac:dyDescent="0.25">
      <c r="A144" s="58" t="s">
        <v>90</v>
      </c>
      <c r="B144" s="65" t="s">
        <v>108</v>
      </c>
      <c r="C144" s="39" t="s">
        <v>91</v>
      </c>
      <c r="D144" s="39"/>
      <c r="E144" s="39"/>
      <c r="F144" s="40">
        <f t="shared" si="44"/>
        <v>951.81399999999996</v>
      </c>
      <c r="G144" s="40">
        <f t="shared" si="44"/>
        <v>989.88699999999994</v>
      </c>
      <c r="H144" s="40">
        <f>H145</f>
        <v>1029.482</v>
      </c>
      <c r="I144" s="22"/>
      <c r="J144" s="92"/>
      <c r="K144" s="23"/>
      <c r="L144" s="92"/>
      <c r="M144" s="22"/>
      <c r="N144" s="24"/>
      <c r="O144" s="22"/>
      <c r="P144" s="25"/>
      <c r="Q144" s="92"/>
      <c r="R144" s="23"/>
      <c r="S144" s="92"/>
      <c r="T144" s="22"/>
      <c r="U144" s="24"/>
      <c r="V144" s="22"/>
      <c r="W144" s="25"/>
      <c r="X144" s="92"/>
      <c r="Y144" s="23"/>
      <c r="Z144" s="92"/>
      <c r="AA144" s="22"/>
      <c r="AB144" s="24"/>
      <c r="AC144" s="22"/>
      <c r="AD144" s="25"/>
      <c r="AE144" s="92"/>
      <c r="AF144" s="23"/>
      <c r="AG144" s="92"/>
      <c r="AH144" s="22"/>
      <c r="AI144" s="24"/>
      <c r="AJ144" s="22"/>
      <c r="AK144" s="25"/>
      <c r="AL144" s="92"/>
      <c r="AM144" s="23"/>
      <c r="AN144" s="92"/>
      <c r="AO144" s="22"/>
      <c r="AP144" s="24"/>
      <c r="AQ144" s="22"/>
      <c r="AR144" s="25"/>
      <c r="AS144" s="92"/>
      <c r="AT144" s="23"/>
      <c r="AU144" s="92"/>
      <c r="AV144" s="22"/>
      <c r="AW144" s="24"/>
      <c r="AX144" s="22"/>
      <c r="AY144" s="25"/>
      <c r="AZ144" s="92"/>
      <c r="BA144" s="23"/>
      <c r="BB144" s="92"/>
      <c r="BC144" s="22"/>
      <c r="BD144" s="24"/>
      <c r="BE144" s="22"/>
      <c r="BF144" s="25"/>
      <c r="BG144" s="92"/>
      <c r="BH144" s="23"/>
      <c r="BI144" s="92"/>
      <c r="BJ144" s="22"/>
      <c r="BK144" s="24"/>
      <c r="BL144" s="22"/>
      <c r="BM144" s="25"/>
      <c r="BN144" s="92"/>
      <c r="BO144" s="23"/>
      <c r="BP144" s="92"/>
      <c r="BQ144" s="22"/>
      <c r="BR144" s="24"/>
      <c r="BS144" s="22"/>
      <c r="BT144" s="25"/>
      <c r="BU144" s="92"/>
      <c r="BV144" s="23"/>
      <c r="BW144" s="92"/>
      <c r="BX144" s="22"/>
      <c r="BY144" s="24"/>
      <c r="BZ144" s="22"/>
      <c r="CA144" s="25"/>
      <c r="CB144" s="92"/>
      <c r="CC144" s="23"/>
      <c r="CD144" s="92"/>
      <c r="CE144" s="22"/>
      <c r="CF144" s="24"/>
      <c r="CG144" s="22"/>
      <c r="CH144" s="25"/>
      <c r="CI144" s="92"/>
      <c r="CJ144" s="23"/>
      <c r="CK144" s="92"/>
      <c r="CL144" s="22"/>
      <c r="CM144" s="24"/>
      <c r="CN144" s="22"/>
      <c r="CO144" s="25"/>
      <c r="CP144" s="92"/>
      <c r="CQ144" s="23"/>
      <c r="CR144" s="92"/>
      <c r="CS144" s="22"/>
      <c r="CT144" s="24"/>
      <c r="CU144" s="22"/>
      <c r="CV144" s="25"/>
      <c r="CW144" s="92"/>
      <c r="CX144" s="23"/>
      <c r="CY144" s="92"/>
      <c r="CZ144" s="22"/>
      <c r="DA144" s="24"/>
      <c r="DB144" s="22"/>
      <c r="DC144" s="25"/>
      <c r="DD144" s="92"/>
      <c r="DE144" s="23"/>
      <c r="DF144" s="92"/>
      <c r="DG144" s="22"/>
      <c r="DH144" s="24"/>
      <c r="DI144" s="22"/>
      <c r="DJ144" s="25"/>
      <c r="DK144" s="92"/>
      <c r="DL144" s="23"/>
      <c r="DM144" s="92"/>
      <c r="DN144" s="22"/>
      <c r="DO144" s="24"/>
      <c r="DP144" s="22"/>
      <c r="DQ144" s="25"/>
      <c r="DR144" s="92"/>
      <c r="DS144" s="23"/>
      <c r="DT144" s="92"/>
      <c r="DU144" s="22"/>
      <c r="DV144" s="24"/>
      <c r="DW144" s="22"/>
      <c r="DX144" s="25"/>
      <c r="DY144" s="92"/>
      <c r="DZ144" s="23"/>
      <c r="EA144" s="92"/>
      <c r="EB144" s="22"/>
      <c r="EC144" s="24"/>
      <c r="ED144" s="22"/>
      <c r="EE144" s="25"/>
      <c r="EF144" s="92"/>
      <c r="EG144" s="23"/>
      <c r="EH144" s="92"/>
      <c r="EI144" s="22"/>
      <c r="EJ144" s="24"/>
      <c r="EK144" s="22"/>
      <c r="EL144" s="25"/>
      <c r="EM144" s="92"/>
      <c r="EN144" s="23"/>
      <c r="EO144" s="92"/>
      <c r="EP144" s="22"/>
      <c r="EQ144" s="24"/>
      <c r="ER144" s="22"/>
      <c r="ES144" s="25"/>
      <c r="ET144" s="92"/>
      <c r="EU144" s="23"/>
      <c r="EV144" s="92"/>
      <c r="EW144" s="22"/>
      <c r="EX144" s="24"/>
      <c r="EY144" s="22"/>
      <c r="EZ144" s="25"/>
      <c r="FA144" s="92"/>
      <c r="FB144" s="23"/>
      <c r="FC144" s="92"/>
      <c r="FD144" s="22"/>
      <c r="FE144" s="24"/>
      <c r="FF144" s="22"/>
      <c r="FG144" s="25"/>
      <c r="FH144" s="92"/>
      <c r="FI144" s="23"/>
      <c r="FJ144" s="92"/>
      <c r="FK144" s="22"/>
      <c r="FL144" s="24"/>
      <c r="FM144" s="22"/>
      <c r="FN144" s="25"/>
      <c r="FO144" s="92"/>
      <c r="FP144" s="23"/>
      <c r="FQ144" s="92"/>
      <c r="FR144" s="22"/>
      <c r="FS144" s="24"/>
      <c r="FT144" s="22"/>
      <c r="FU144" s="25"/>
      <c r="FV144" s="92"/>
      <c r="FW144" s="23"/>
      <c r="FX144" s="92"/>
      <c r="FY144" s="22"/>
      <c r="FZ144" s="24"/>
      <c r="GA144" s="22"/>
      <c r="GB144" s="25"/>
      <c r="GC144" s="92"/>
      <c r="GD144" s="23"/>
      <c r="GE144" s="92"/>
      <c r="GF144" s="22"/>
      <c r="GG144" s="24"/>
      <c r="GH144" s="22"/>
      <c r="GI144" s="25"/>
      <c r="GJ144" s="92"/>
      <c r="GK144" s="23"/>
      <c r="GL144" s="92"/>
      <c r="GM144" s="22"/>
      <c r="GN144" s="24"/>
      <c r="GO144" s="22"/>
      <c r="GP144" s="25"/>
      <c r="GQ144" s="92"/>
      <c r="GR144" s="23"/>
      <c r="GS144" s="92"/>
      <c r="GT144" s="22"/>
      <c r="GU144" s="24"/>
      <c r="GV144" s="22"/>
      <c r="GW144" s="25"/>
      <c r="GX144" s="92"/>
      <c r="GY144" s="23"/>
      <c r="GZ144" s="92"/>
      <c r="HA144" s="22"/>
      <c r="HB144" s="24"/>
      <c r="HC144" s="22"/>
      <c r="HD144" s="25"/>
      <c r="HE144" s="92"/>
      <c r="HF144" s="23"/>
      <c r="HG144" s="92"/>
      <c r="HH144" s="22"/>
      <c r="HI144" s="24"/>
      <c r="HJ144" s="22"/>
      <c r="HK144" s="25"/>
      <c r="HL144" s="92"/>
      <c r="HM144" s="23"/>
      <c r="HN144" s="92"/>
      <c r="HO144" s="22"/>
      <c r="HP144" s="24"/>
      <c r="HQ144" s="22"/>
      <c r="HR144" s="25"/>
      <c r="HS144" s="92"/>
      <c r="HT144" s="23"/>
      <c r="HU144" s="92"/>
      <c r="HV144" s="22"/>
      <c r="HW144" s="24"/>
      <c r="HX144" s="22"/>
      <c r="HY144" s="25"/>
      <c r="HZ144" s="92"/>
      <c r="IA144" s="23"/>
      <c r="IB144" s="92"/>
      <c r="IC144" s="22"/>
      <c r="ID144" s="24"/>
      <c r="IE144" s="22"/>
      <c r="IF144" s="25"/>
      <c r="IG144" s="92"/>
      <c r="IH144" s="23"/>
      <c r="II144" s="92"/>
      <c r="IJ144" s="22"/>
      <c r="IK144" s="24"/>
      <c r="IL144" s="22"/>
      <c r="IM144" s="25"/>
      <c r="IN144" s="92"/>
      <c r="IO144" s="23"/>
      <c r="IP144" s="92"/>
      <c r="IQ144" s="22"/>
      <c r="IR144" s="24"/>
      <c r="IS144" s="22"/>
      <c r="IT144" s="25"/>
      <c r="IU144" s="92"/>
      <c r="IV144" s="23"/>
    </row>
    <row r="145" spans="1:8" s="4" customFormat="1" ht="47.25" x14ac:dyDescent="0.25">
      <c r="A145" s="58" t="s">
        <v>33</v>
      </c>
      <c r="B145" s="65" t="s">
        <v>108</v>
      </c>
      <c r="C145" s="39" t="s">
        <v>91</v>
      </c>
      <c r="D145" s="39" t="s">
        <v>12</v>
      </c>
      <c r="E145" s="39" t="s">
        <v>11</v>
      </c>
      <c r="F145" s="40">
        <v>951.81399999999996</v>
      </c>
      <c r="G145" s="40">
        <v>989.88699999999994</v>
      </c>
      <c r="H145" s="40">
        <v>1029.482</v>
      </c>
    </row>
    <row r="146" spans="1:8" s="4" customFormat="1" ht="31.5" x14ac:dyDescent="0.25">
      <c r="A146" s="68" t="s">
        <v>109</v>
      </c>
      <c r="B146" s="67" t="s">
        <v>110</v>
      </c>
      <c r="C146" s="64"/>
      <c r="D146" s="67"/>
      <c r="E146" s="67"/>
      <c r="F146" s="42">
        <f t="shared" ref="F146:H151" si="45">F147</f>
        <v>50</v>
      </c>
      <c r="G146" s="42">
        <f t="shared" si="45"/>
        <v>50</v>
      </c>
      <c r="H146" s="42">
        <f t="shared" si="45"/>
        <v>50</v>
      </c>
    </row>
    <row r="147" spans="1:8" s="4" customFormat="1" ht="15.75" x14ac:dyDescent="0.25">
      <c r="A147" s="71" t="s">
        <v>32</v>
      </c>
      <c r="B147" s="93" t="s">
        <v>111</v>
      </c>
      <c r="C147" s="94"/>
      <c r="D147" s="95"/>
      <c r="E147" s="95"/>
      <c r="F147" s="96">
        <f t="shared" si="45"/>
        <v>50</v>
      </c>
      <c r="G147" s="96">
        <f t="shared" si="45"/>
        <v>50</v>
      </c>
      <c r="H147" s="96">
        <f t="shared" si="45"/>
        <v>50</v>
      </c>
    </row>
    <row r="148" spans="1:8" s="4" customFormat="1" ht="15.75" x14ac:dyDescent="0.25">
      <c r="A148" s="8" t="s">
        <v>32</v>
      </c>
      <c r="B148" s="65" t="s">
        <v>112</v>
      </c>
      <c r="C148" s="31"/>
      <c r="D148" s="59"/>
      <c r="E148" s="59"/>
      <c r="F148" s="40">
        <f t="shared" si="45"/>
        <v>50</v>
      </c>
      <c r="G148" s="40">
        <f t="shared" si="45"/>
        <v>50</v>
      </c>
      <c r="H148" s="40">
        <f t="shared" si="45"/>
        <v>50</v>
      </c>
    </row>
    <row r="149" spans="1:8" s="4" customFormat="1" ht="30.75" customHeight="1" x14ac:dyDescent="0.25">
      <c r="A149" s="51" t="s">
        <v>113</v>
      </c>
      <c r="B149" s="31" t="s">
        <v>178</v>
      </c>
      <c r="C149" s="39"/>
      <c r="D149" s="39"/>
      <c r="E149" s="59"/>
      <c r="F149" s="40">
        <f>F150+F153</f>
        <v>50</v>
      </c>
      <c r="G149" s="40">
        <f t="shared" ref="G149:H149" si="46">G150+G153</f>
        <v>50</v>
      </c>
      <c r="H149" s="40">
        <f t="shared" si="46"/>
        <v>50</v>
      </c>
    </row>
    <row r="150" spans="1:8" s="4" customFormat="1" ht="38.25" customHeight="1" x14ac:dyDescent="0.25">
      <c r="A150" s="51" t="s">
        <v>9</v>
      </c>
      <c r="B150" s="31" t="s">
        <v>178</v>
      </c>
      <c r="C150" s="59">
        <v>200</v>
      </c>
      <c r="D150" s="39"/>
      <c r="E150" s="39"/>
      <c r="F150" s="40">
        <f t="shared" si="45"/>
        <v>48.6</v>
      </c>
      <c r="G150" s="40">
        <f t="shared" si="45"/>
        <v>48.6</v>
      </c>
      <c r="H150" s="40">
        <f t="shared" ref="H150:H151" si="47">H151</f>
        <v>48.6</v>
      </c>
    </row>
    <row r="151" spans="1:8" s="4" customFormat="1" ht="31.5" x14ac:dyDescent="0.25">
      <c r="A151" s="51" t="s">
        <v>46</v>
      </c>
      <c r="B151" s="31" t="s">
        <v>178</v>
      </c>
      <c r="C151" s="59">
        <v>240</v>
      </c>
      <c r="D151" s="39"/>
      <c r="E151" s="39"/>
      <c r="F151" s="40">
        <f t="shared" si="45"/>
        <v>48.6</v>
      </c>
      <c r="G151" s="40">
        <f t="shared" si="45"/>
        <v>48.6</v>
      </c>
      <c r="H151" s="40">
        <f t="shared" si="47"/>
        <v>48.6</v>
      </c>
    </row>
    <row r="152" spans="1:8" s="4" customFormat="1" ht="21.75" customHeight="1" x14ac:dyDescent="0.25">
      <c r="A152" s="51" t="s">
        <v>26</v>
      </c>
      <c r="B152" s="31" t="s">
        <v>178</v>
      </c>
      <c r="C152" s="59">
        <v>240</v>
      </c>
      <c r="D152" s="39" t="s">
        <v>12</v>
      </c>
      <c r="E152" s="39" t="s">
        <v>27</v>
      </c>
      <c r="F152" s="49">
        <v>48.6</v>
      </c>
      <c r="G152" s="49">
        <v>48.6</v>
      </c>
      <c r="H152" s="40">
        <v>48.6</v>
      </c>
    </row>
    <row r="153" spans="1:8" s="4" customFormat="1" ht="21.75" customHeight="1" x14ac:dyDescent="0.25">
      <c r="A153" s="58" t="s">
        <v>13</v>
      </c>
      <c r="B153" s="31" t="s">
        <v>178</v>
      </c>
      <c r="C153" s="59">
        <v>800</v>
      </c>
      <c r="D153" s="39"/>
      <c r="E153" s="39"/>
      <c r="F153" s="49">
        <f>F154</f>
        <v>1.4</v>
      </c>
      <c r="G153" s="49">
        <f t="shared" ref="G153:H153" si="48">G154</f>
        <v>1.4</v>
      </c>
      <c r="H153" s="49">
        <f t="shared" si="48"/>
        <v>1.4</v>
      </c>
    </row>
    <row r="154" spans="1:8" s="4" customFormat="1" ht="21.75" customHeight="1" x14ac:dyDescent="0.25">
      <c r="A154" s="51" t="s">
        <v>146</v>
      </c>
      <c r="B154" s="31" t="s">
        <v>178</v>
      </c>
      <c r="C154" s="59">
        <v>850</v>
      </c>
      <c r="D154" s="39"/>
      <c r="E154" s="39"/>
      <c r="F154" s="49">
        <f>F155</f>
        <v>1.4</v>
      </c>
      <c r="G154" s="49">
        <f t="shared" ref="G154:H154" si="49">G155</f>
        <v>1.4</v>
      </c>
      <c r="H154" s="49">
        <f t="shared" si="49"/>
        <v>1.4</v>
      </c>
    </row>
    <row r="155" spans="1:8" s="4" customFormat="1" ht="21.75" customHeight="1" x14ac:dyDescent="0.25">
      <c r="A155" s="51" t="s">
        <v>26</v>
      </c>
      <c r="B155" s="31" t="s">
        <v>178</v>
      </c>
      <c r="C155" s="59">
        <v>850</v>
      </c>
      <c r="D155" s="39" t="s">
        <v>12</v>
      </c>
      <c r="E155" s="39" t="s">
        <v>27</v>
      </c>
      <c r="F155" s="49">
        <v>1.4</v>
      </c>
      <c r="G155" s="49">
        <v>1.4</v>
      </c>
      <c r="H155" s="40">
        <v>1.4</v>
      </c>
    </row>
    <row r="156" spans="1:8" s="4" customFormat="1" ht="47.25" x14ac:dyDescent="0.25">
      <c r="A156" s="68" t="s">
        <v>114</v>
      </c>
      <c r="B156" s="67" t="s">
        <v>115</v>
      </c>
      <c r="C156" s="64"/>
      <c r="D156" s="67"/>
      <c r="E156" s="67"/>
      <c r="F156" s="42">
        <f>F157</f>
        <v>1414.491</v>
      </c>
      <c r="G156" s="42">
        <f t="shared" ref="F156:G157" si="50">G157</f>
        <v>3176.3312299999998</v>
      </c>
      <c r="H156" s="42">
        <f>H157</f>
        <v>6089.5798900000009</v>
      </c>
    </row>
    <row r="157" spans="1:8" s="4" customFormat="1" ht="15.75" x14ac:dyDescent="0.25">
      <c r="A157" s="8" t="s">
        <v>116</v>
      </c>
      <c r="B157" s="9" t="s">
        <v>117</v>
      </c>
      <c r="C157" s="39"/>
      <c r="D157" s="59"/>
      <c r="E157" s="59"/>
      <c r="F157" s="40">
        <f t="shared" si="50"/>
        <v>1414.491</v>
      </c>
      <c r="G157" s="40">
        <f t="shared" si="50"/>
        <v>3176.3312299999998</v>
      </c>
      <c r="H157" s="40">
        <f>H158</f>
        <v>6089.5798900000009</v>
      </c>
    </row>
    <row r="158" spans="1:8" s="4" customFormat="1" ht="15.75" x14ac:dyDescent="0.25">
      <c r="A158" s="8" t="s">
        <v>116</v>
      </c>
      <c r="B158" s="9" t="s">
        <v>118</v>
      </c>
      <c r="C158" s="39"/>
      <c r="D158" s="59"/>
      <c r="E158" s="59"/>
      <c r="F158" s="40">
        <f>F162+F163+F167+F189+F190+F193+F197+F204+F208+F212+F171</f>
        <v>1414.491</v>
      </c>
      <c r="G158" s="40">
        <f t="shared" ref="G158:H158" si="51">G162+G166+G170+G177+G185+G189+G192+G196+G197+G207+G211+G215</f>
        <v>3176.3312299999998</v>
      </c>
      <c r="H158" s="40">
        <f t="shared" si="51"/>
        <v>6089.5798900000009</v>
      </c>
    </row>
    <row r="159" spans="1:8" s="4" customFormat="1" ht="31.5" x14ac:dyDescent="0.25">
      <c r="A159" s="8" t="s">
        <v>119</v>
      </c>
      <c r="B159" s="9" t="s">
        <v>120</v>
      </c>
      <c r="C159" s="39"/>
      <c r="D159" s="59"/>
      <c r="E159" s="59"/>
      <c r="F159" s="40">
        <f t="shared" ref="F159:G161" si="52">F160</f>
        <v>401.02800000000002</v>
      </c>
      <c r="G159" s="40">
        <f t="shared" si="52"/>
        <v>417.07</v>
      </c>
      <c r="H159" s="40">
        <f>H160</f>
        <v>433.75299999999999</v>
      </c>
    </row>
    <row r="160" spans="1:8" s="4" customFormat="1" ht="15.75" x14ac:dyDescent="0.25">
      <c r="A160" s="60" t="s">
        <v>15</v>
      </c>
      <c r="B160" s="9" t="s">
        <v>120</v>
      </c>
      <c r="C160" s="39" t="s">
        <v>16</v>
      </c>
      <c r="D160" s="59"/>
      <c r="E160" s="59"/>
      <c r="F160" s="40">
        <f t="shared" si="52"/>
        <v>401.02800000000002</v>
      </c>
      <c r="G160" s="40">
        <f t="shared" si="52"/>
        <v>417.07</v>
      </c>
      <c r="H160" s="40">
        <f>H161</f>
        <v>433.75299999999999</v>
      </c>
    </row>
    <row r="161" spans="1:8" s="4" customFormat="1" ht="31.5" x14ac:dyDescent="0.25">
      <c r="A161" s="61" t="s">
        <v>121</v>
      </c>
      <c r="B161" s="9" t="s">
        <v>120</v>
      </c>
      <c r="C161" s="39" t="s">
        <v>122</v>
      </c>
      <c r="D161" s="59"/>
      <c r="E161" s="59"/>
      <c r="F161" s="40">
        <f t="shared" si="52"/>
        <v>401.02800000000002</v>
      </c>
      <c r="G161" s="40">
        <f t="shared" si="52"/>
        <v>417.07</v>
      </c>
      <c r="H161" s="40">
        <f>H162</f>
        <v>433.75299999999999</v>
      </c>
    </row>
    <row r="162" spans="1:8" s="4" customFormat="1" ht="15.75" x14ac:dyDescent="0.25">
      <c r="A162" s="60" t="s">
        <v>19</v>
      </c>
      <c r="B162" s="9" t="s">
        <v>120</v>
      </c>
      <c r="C162" s="39" t="s">
        <v>122</v>
      </c>
      <c r="D162" s="59">
        <v>10</v>
      </c>
      <c r="E162" s="39" t="s">
        <v>12</v>
      </c>
      <c r="F162" s="49">
        <v>401.02800000000002</v>
      </c>
      <c r="G162" s="49">
        <v>417.07</v>
      </c>
      <c r="H162" s="40">
        <v>433.75299999999999</v>
      </c>
    </row>
    <row r="163" spans="1:8" s="4" customFormat="1" ht="47.25" x14ac:dyDescent="0.25">
      <c r="A163" s="8" t="s">
        <v>123</v>
      </c>
      <c r="B163" s="9" t="s">
        <v>124</v>
      </c>
      <c r="C163" s="56"/>
      <c r="D163" s="57"/>
      <c r="E163" s="57"/>
      <c r="F163" s="40">
        <f t="shared" ref="F163:G165" si="53">F164</f>
        <v>50</v>
      </c>
      <c r="G163" s="40">
        <f t="shared" si="53"/>
        <v>50</v>
      </c>
      <c r="H163" s="40">
        <f>H164</f>
        <v>50</v>
      </c>
    </row>
    <row r="164" spans="1:8" s="4" customFormat="1" ht="15.75" x14ac:dyDescent="0.25">
      <c r="A164" s="58" t="s">
        <v>13</v>
      </c>
      <c r="B164" s="9" t="s">
        <v>124</v>
      </c>
      <c r="C164" s="39" t="s">
        <v>14</v>
      </c>
      <c r="D164" s="57"/>
      <c r="E164" s="57"/>
      <c r="F164" s="40">
        <f t="shared" si="53"/>
        <v>50</v>
      </c>
      <c r="G164" s="40">
        <f t="shared" si="53"/>
        <v>50</v>
      </c>
      <c r="H164" s="40">
        <f>H165</f>
        <v>50</v>
      </c>
    </row>
    <row r="165" spans="1:8" s="4" customFormat="1" ht="15.75" x14ac:dyDescent="0.25">
      <c r="A165" s="58" t="s">
        <v>125</v>
      </c>
      <c r="B165" s="9" t="s">
        <v>124</v>
      </c>
      <c r="C165" s="39" t="s">
        <v>126</v>
      </c>
      <c r="D165" s="57"/>
      <c r="E165" s="57"/>
      <c r="F165" s="40">
        <f t="shared" si="53"/>
        <v>50</v>
      </c>
      <c r="G165" s="40">
        <f t="shared" si="53"/>
        <v>50</v>
      </c>
      <c r="H165" s="40">
        <f>H166</f>
        <v>50</v>
      </c>
    </row>
    <row r="166" spans="1:8" s="4" customFormat="1" ht="15.75" x14ac:dyDescent="0.25">
      <c r="A166" s="58" t="s">
        <v>35</v>
      </c>
      <c r="B166" s="9" t="s">
        <v>124</v>
      </c>
      <c r="C166" s="39" t="s">
        <v>126</v>
      </c>
      <c r="D166" s="39" t="s">
        <v>12</v>
      </c>
      <c r="E166" s="39">
        <v>11</v>
      </c>
      <c r="F166" s="49">
        <v>50</v>
      </c>
      <c r="G166" s="49">
        <v>50</v>
      </c>
      <c r="H166" s="40">
        <v>50</v>
      </c>
    </row>
    <row r="167" spans="1:8" ht="47.25" x14ac:dyDescent="0.25">
      <c r="A167" s="8" t="s">
        <v>67</v>
      </c>
      <c r="B167" s="9" t="s">
        <v>200</v>
      </c>
      <c r="C167" s="30"/>
      <c r="D167" s="31"/>
      <c r="E167" s="31"/>
      <c r="F167" s="40">
        <f>F168</f>
        <v>0</v>
      </c>
      <c r="G167" s="40">
        <f t="shared" ref="G167:H169" si="54">G168</f>
        <v>0</v>
      </c>
      <c r="H167" s="40">
        <f t="shared" si="54"/>
        <v>2423.9609999999998</v>
      </c>
    </row>
    <row r="168" spans="1:8" ht="31.5" x14ac:dyDescent="0.25">
      <c r="A168" s="8" t="s">
        <v>45</v>
      </c>
      <c r="B168" s="9" t="s">
        <v>200</v>
      </c>
      <c r="C168" s="30">
        <v>200</v>
      </c>
      <c r="D168" s="31"/>
      <c r="E168" s="31"/>
      <c r="F168" s="40">
        <f>F169</f>
        <v>0</v>
      </c>
      <c r="G168" s="40">
        <f t="shared" si="54"/>
        <v>0</v>
      </c>
      <c r="H168" s="40">
        <f t="shared" si="54"/>
        <v>2423.9609999999998</v>
      </c>
    </row>
    <row r="169" spans="1:8" ht="31.5" x14ac:dyDescent="0.25">
      <c r="A169" s="3" t="s">
        <v>46</v>
      </c>
      <c r="B169" s="9" t="s">
        <v>200</v>
      </c>
      <c r="C169" s="30">
        <v>240</v>
      </c>
      <c r="D169" s="31"/>
      <c r="E169" s="31"/>
      <c r="F169" s="40">
        <f>F170</f>
        <v>0</v>
      </c>
      <c r="G169" s="40">
        <f t="shared" si="54"/>
        <v>0</v>
      </c>
      <c r="H169" s="40">
        <f t="shared" si="54"/>
        <v>2423.9609999999998</v>
      </c>
    </row>
    <row r="170" spans="1:8" ht="15.75" x14ac:dyDescent="0.25">
      <c r="A170" s="71" t="s">
        <v>31</v>
      </c>
      <c r="B170" s="9" t="s">
        <v>200</v>
      </c>
      <c r="C170" s="30">
        <v>240</v>
      </c>
      <c r="D170" s="31" t="s">
        <v>11</v>
      </c>
      <c r="E170" s="31" t="s">
        <v>20</v>
      </c>
      <c r="F170" s="40">
        <v>0</v>
      </c>
      <c r="G170" s="40">
        <v>0</v>
      </c>
      <c r="H170" s="40">
        <v>2423.9609999999998</v>
      </c>
    </row>
    <row r="171" spans="1:8" s="4" customFormat="1" ht="24" customHeight="1" x14ac:dyDescent="0.25">
      <c r="A171" s="3" t="s">
        <v>127</v>
      </c>
      <c r="B171" s="97" t="s">
        <v>128</v>
      </c>
      <c r="C171" s="39"/>
      <c r="D171" s="59"/>
      <c r="E171" s="59"/>
      <c r="F171" s="40">
        <f>F172+F175</f>
        <v>243</v>
      </c>
      <c r="G171" s="40">
        <f t="shared" ref="G171:H171" si="55">G172+G175</f>
        <v>40</v>
      </c>
      <c r="H171" s="40">
        <f t="shared" si="55"/>
        <v>40</v>
      </c>
    </row>
    <row r="172" spans="1:8" s="4" customFormat="1" ht="24" customHeight="1" x14ac:dyDescent="0.25">
      <c r="A172" s="52" t="s">
        <v>96</v>
      </c>
      <c r="B172" s="97" t="s">
        <v>128</v>
      </c>
      <c r="C172" s="31" t="s">
        <v>18</v>
      </c>
      <c r="D172" s="59"/>
      <c r="E172" s="59"/>
      <c r="F172" s="40">
        <f>F173</f>
        <v>204</v>
      </c>
      <c r="G172" s="40">
        <f t="shared" ref="G172:H173" si="56">G173</f>
        <v>0</v>
      </c>
      <c r="H172" s="40">
        <f t="shared" si="56"/>
        <v>0</v>
      </c>
    </row>
    <row r="173" spans="1:8" s="4" customFormat="1" ht="24" customHeight="1" x14ac:dyDescent="0.25">
      <c r="A173" s="52" t="s">
        <v>97</v>
      </c>
      <c r="B173" s="97" t="s">
        <v>128</v>
      </c>
      <c r="C173" s="31" t="s">
        <v>98</v>
      </c>
      <c r="D173" s="59"/>
      <c r="E173" s="59"/>
      <c r="F173" s="40">
        <f>F174</f>
        <v>204</v>
      </c>
      <c r="G173" s="40">
        <f t="shared" si="56"/>
        <v>0</v>
      </c>
      <c r="H173" s="40">
        <f t="shared" si="56"/>
        <v>0</v>
      </c>
    </row>
    <row r="174" spans="1:8" s="4" customFormat="1" ht="24" customHeight="1" x14ac:dyDescent="0.25">
      <c r="A174" s="3" t="s">
        <v>23</v>
      </c>
      <c r="B174" s="97" t="s">
        <v>128</v>
      </c>
      <c r="C174" s="31" t="s">
        <v>98</v>
      </c>
      <c r="D174" s="39" t="s">
        <v>11</v>
      </c>
      <c r="E174" s="59">
        <v>12</v>
      </c>
      <c r="F174" s="40">
        <v>204</v>
      </c>
      <c r="G174" s="40">
        <v>0</v>
      </c>
      <c r="H174" s="40">
        <v>0</v>
      </c>
    </row>
    <row r="175" spans="1:8" s="4" customFormat="1" ht="33" customHeight="1" x14ac:dyDescent="0.25">
      <c r="A175" s="51" t="s">
        <v>9</v>
      </c>
      <c r="B175" s="97" t="s">
        <v>128</v>
      </c>
      <c r="C175" s="39" t="s">
        <v>10</v>
      </c>
      <c r="D175" s="59"/>
      <c r="E175" s="59"/>
      <c r="F175" s="40">
        <f t="shared" ref="F175:G176" si="57">F176</f>
        <v>39</v>
      </c>
      <c r="G175" s="40">
        <f t="shared" si="57"/>
        <v>40</v>
      </c>
      <c r="H175" s="40">
        <f>H176</f>
        <v>40</v>
      </c>
    </row>
    <row r="176" spans="1:8" s="4" customFormat="1" ht="33" customHeight="1" x14ac:dyDescent="0.25">
      <c r="A176" s="3" t="s">
        <v>46</v>
      </c>
      <c r="B176" s="97" t="s">
        <v>128</v>
      </c>
      <c r="C176" s="39" t="s">
        <v>92</v>
      </c>
      <c r="D176" s="59"/>
      <c r="E176" s="59"/>
      <c r="F176" s="40">
        <f t="shared" si="57"/>
        <v>39</v>
      </c>
      <c r="G176" s="40">
        <f t="shared" si="57"/>
        <v>40</v>
      </c>
      <c r="H176" s="40">
        <f>H177</f>
        <v>40</v>
      </c>
    </row>
    <row r="177" spans="1:8" s="4" customFormat="1" ht="26.25" customHeight="1" x14ac:dyDescent="0.25">
      <c r="A177" s="3" t="s">
        <v>23</v>
      </c>
      <c r="B177" s="97" t="s">
        <v>128</v>
      </c>
      <c r="C177" s="39" t="s">
        <v>92</v>
      </c>
      <c r="D177" s="39" t="s">
        <v>11</v>
      </c>
      <c r="E177" s="59">
        <v>12</v>
      </c>
      <c r="F177" s="49">
        <v>39</v>
      </c>
      <c r="G177" s="49">
        <v>40</v>
      </c>
      <c r="H177" s="40">
        <v>40</v>
      </c>
    </row>
    <row r="178" spans="1:8" s="4" customFormat="1" ht="0.75" customHeight="1" x14ac:dyDescent="0.25">
      <c r="A178" s="66" t="s">
        <v>171</v>
      </c>
      <c r="B178" s="9" t="s">
        <v>173</v>
      </c>
      <c r="C178" s="39"/>
      <c r="D178" s="39"/>
      <c r="E178" s="59"/>
      <c r="F178" s="49">
        <f>F179</f>
        <v>0</v>
      </c>
      <c r="G178" s="49">
        <f t="shared" ref="G178:H180" si="58">G179</f>
        <v>0</v>
      </c>
      <c r="H178" s="49">
        <f t="shared" si="58"/>
        <v>0</v>
      </c>
    </row>
    <row r="179" spans="1:8" s="4" customFormat="1" ht="28.5" hidden="1" customHeight="1" x14ac:dyDescent="0.25">
      <c r="A179" s="98" t="s">
        <v>97</v>
      </c>
      <c r="B179" s="9" t="s">
        <v>173</v>
      </c>
      <c r="C179" s="39" t="s">
        <v>14</v>
      </c>
      <c r="D179" s="39"/>
      <c r="E179" s="59"/>
      <c r="F179" s="49">
        <f>F180</f>
        <v>0</v>
      </c>
      <c r="G179" s="49">
        <f t="shared" si="58"/>
        <v>0</v>
      </c>
      <c r="H179" s="49">
        <f t="shared" si="58"/>
        <v>0</v>
      </c>
    </row>
    <row r="180" spans="1:8" s="4" customFormat="1" ht="22.5" hidden="1" customHeight="1" x14ac:dyDescent="0.25">
      <c r="A180" s="98" t="s">
        <v>187</v>
      </c>
      <c r="B180" s="9" t="s">
        <v>173</v>
      </c>
      <c r="C180" s="39" t="s">
        <v>188</v>
      </c>
      <c r="D180" s="39"/>
      <c r="E180" s="59"/>
      <c r="F180" s="49">
        <f>F181</f>
        <v>0</v>
      </c>
      <c r="G180" s="49">
        <f t="shared" si="58"/>
        <v>0</v>
      </c>
      <c r="H180" s="49">
        <f t="shared" si="58"/>
        <v>0</v>
      </c>
    </row>
    <row r="181" spans="1:8" s="4" customFormat="1" ht="26.25" hidden="1" customHeight="1" x14ac:dyDescent="0.25">
      <c r="A181" s="89" t="s">
        <v>172</v>
      </c>
      <c r="B181" s="9" t="s">
        <v>173</v>
      </c>
      <c r="C181" s="39" t="s">
        <v>92</v>
      </c>
      <c r="D181" s="39" t="s">
        <v>12</v>
      </c>
      <c r="E181" s="39" t="s">
        <v>25</v>
      </c>
      <c r="F181" s="40">
        <v>0</v>
      </c>
      <c r="G181" s="49">
        <v>0</v>
      </c>
      <c r="H181" s="40">
        <v>0</v>
      </c>
    </row>
    <row r="182" spans="1:8" s="82" customFormat="1" ht="31.5" x14ac:dyDescent="0.25">
      <c r="A182" s="8" t="s">
        <v>59</v>
      </c>
      <c r="B182" s="9" t="s">
        <v>207</v>
      </c>
      <c r="C182" s="21"/>
      <c r="D182" s="19"/>
      <c r="E182" s="19"/>
      <c r="F182" s="40">
        <f>F183</f>
        <v>0</v>
      </c>
      <c r="G182" s="40">
        <f t="shared" ref="G182:H184" si="59">G183</f>
        <v>20</v>
      </c>
      <c r="H182" s="40">
        <f t="shared" si="59"/>
        <v>20</v>
      </c>
    </row>
    <row r="183" spans="1:8" s="82" customFormat="1" ht="31.5" x14ac:dyDescent="0.25">
      <c r="A183" s="8" t="s">
        <v>45</v>
      </c>
      <c r="B183" s="9" t="s">
        <v>207</v>
      </c>
      <c r="C183" s="21">
        <v>200</v>
      </c>
      <c r="D183" s="19"/>
      <c r="E183" s="19"/>
      <c r="F183" s="40">
        <f>F184</f>
        <v>0</v>
      </c>
      <c r="G183" s="40">
        <f t="shared" si="59"/>
        <v>20</v>
      </c>
      <c r="H183" s="40">
        <f t="shared" si="59"/>
        <v>20</v>
      </c>
    </row>
    <row r="184" spans="1:8" s="82" customFormat="1" ht="31.5" x14ac:dyDescent="0.25">
      <c r="A184" s="3" t="s">
        <v>46</v>
      </c>
      <c r="B184" s="9" t="s">
        <v>207</v>
      </c>
      <c r="C184" s="21">
        <v>240</v>
      </c>
      <c r="D184" s="19"/>
      <c r="E184" s="19"/>
      <c r="F184" s="40">
        <f>F185</f>
        <v>0</v>
      </c>
      <c r="G184" s="40">
        <f t="shared" si="59"/>
        <v>20</v>
      </c>
      <c r="H184" s="40">
        <f t="shared" si="59"/>
        <v>20</v>
      </c>
    </row>
    <row r="185" spans="1:8" s="82" customFormat="1" ht="15.75" x14ac:dyDescent="0.25">
      <c r="A185" s="3" t="s">
        <v>144</v>
      </c>
      <c r="B185" s="9" t="s">
        <v>207</v>
      </c>
      <c r="C185" s="21">
        <v>240</v>
      </c>
      <c r="D185" s="19" t="s">
        <v>28</v>
      </c>
      <c r="E185" s="19" t="s">
        <v>12</v>
      </c>
      <c r="F185" s="40">
        <v>0</v>
      </c>
      <c r="G185" s="40">
        <v>20</v>
      </c>
      <c r="H185" s="40">
        <v>20</v>
      </c>
    </row>
    <row r="186" spans="1:8" s="4" customFormat="1" ht="32.25" customHeight="1" x14ac:dyDescent="0.25">
      <c r="A186" s="8" t="s">
        <v>169</v>
      </c>
      <c r="B186" s="9" t="s">
        <v>170</v>
      </c>
      <c r="C186" s="39"/>
      <c r="D186" s="39"/>
      <c r="E186" s="59"/>
      <c r="F186" s="49">
        <f>F187+F190</f>
        <v>181</v>
      </c>
      <c r="G186" s="49">
        <f t="shared" ref="G186:H188" si="60">G187</f>
        <v>1966.4982300000001</v>
      </c>
      <c r="H186" s="49">
        <f t="shared" si="60"/>
        <v>2432.1028900000001</v>
      </c>
    </row>
    <row r="187" spans="1:8" s="4" customFormat="1" ht="28.5" customHeight="1" x14ac:dyDescent="0.25">
      <c r="A187" s="8" t="s">
        <v>45</v>
      </c>
      <c r="B187" s="9" t="s">
        <v>170</v>
      </c>
      <c r="C187" s="39" t="s">
        <v>10</v>
      </c>
      <c r="D187" s="39"/>
      <c r="E187" s="59"/>
      <c r="F187" s="49">
        <f>F188</f>
        <v>180</v>
      </c>
      <c r="G187" s="49">
        <f t="shared" si="60"/>
        <v>1966.4982300000001</v>
      </c>
      <c r="H187" s="49">
        <f t="shared" si="60"/>
        <v>2432.1028900000001</v>
      </c>
    </row>
    <row r="188" spans="1:8" s="4" customFormat="1" ht="33" customHeight="1" x14ac:dyDescent="0.25">
      <c r="A188" s="50" t="s">
        <v>46</v>
      </c>
      <c r="B188" s="9" t="s">
        <v>170</v>
      </c>
      <c r="C188" s="39" t="s">
        <v>92</v>
      </c>
      <c r="D188" s="39"/>
      <c r="E188" s="59"/>
      <c r="F188" s="49">
        <f>F189</f>
        <v>180</v>
      </c>
      <c r="G188" s="49">
        <f t="shared" si="60"/>
        <v>1966.4982300000001</v>
      </c>
      <c r="H188" s="49">
        <f t="shared" si="60"/>
        <v>2432.1028900000001</v>
      </c>
    </row>
    <row r="189" spans="1:8" s="4" customFormat="1" ht="26.25" customHeight="1" x14ac:dyDescent="0.25">
      <c r="A189" s="52" t="s">
        <v>29</v>
      </c>
      <c r="B189" s="9" t="s">
        <v>170</v>
      </c>
      <c r="C189" s="39" t="s">
        <v>92</v>
      </c>
      <c r="D189" s="39" t="s">
        <v>22</v>
      </c>
      <c r="E189" s="39" t="s">
        <v>17</v>
      </c>
      <c r="F189" s="49">
        <v>180</v>
      </c>
      <c r="G189" s="49">
        <f>2300.913-334.41477</f>
        <v>1966.4982300000001</v>
      </c>
      <c r="H189" s="49">
        <f>3182.049-55.5-694.44611</f>
        <v>2432.1028900000001</v>
      </c>
    </row>
    <row r="190" spans="1:8" s="4" customFormat="1" ht="26.25" customHeight="1" x14ac:dyDescent="0.25">
      <c r="A190" s="52" t="s">
        <v>146</v>
      </c>
      <c r="B190" s="9" t="s">
        <v>170</v>
      </c>
      <c r="C190" s="39" t="s">
        <v>184</v>
      </c>
      <c r="D190" s="39"/>
      <c r="E190" s="39"/>
      <c r="F190" s="49">
        <f>F191</f>
        <v>1</v>
      </c>
      <c r="G190" s="49">
        <f t="shared" ref="G190:H191" si="61">G191</f>
        <v>0</v>
      </c>
      <c r="H190" s="49">
        <f t="shared" si="61"/>
        <v>0</v>
      </c>
    </row>
    <row r="191" spans="1:8" s="4" customFormat="1" ht="26.25" customHeight="1" x14ac:dyDescent="0.25">
      <c r="A191" s="52" t="s">
        <v>185</v>
      </c>
      <c r="B191" s="9" t="s">
        <v>170</v>
      </c>
      <c r="C191" s="39" t="s">
        <v>184</v>
      </c>
      <c r="D191" s="39"/>
      <c r="E191" s="39"/>
      <c r="F191" s="49">
        <f>F192</f>
        <v>1</v>
      </c>
      <c r="G191" s="49">
        <f t="shared" si="61"/>
        <v>0</v>
      </c>
      <c r="H191" s="49">
        <f t="shared" si="61"/>
        <v>0</v>
      </c>
    </row>
    <row r="192" spans="1:8" s="4" customFormat="1" ht="26.25" customHeight="1" x14ac:dyDescent="0.25">
      <c r="A192" s="52" t="s">
        <v>29</v>
      </c>
      <c r="B192" s="9" t="s">
        <v>170</v>
      </c>
      <c r="C192" s="39" t="s">
        <v>184</v>
      </c>
      <c r="D192" s="39" t="s">
        <v>22</v>
      </c>
      <c r="E192" s="39" t="s">
        <v>17</v>
      </c>
      <c r="F192" s="49">
        <v>1</v>
      </c>
      <c r="G192" s="49">
        <v>0</v>
      </c>
      <c r="H192" s="49">
        <v>0</v>
      </c>
    </row>
    <row r="193" spans="1:8" s="4" customFormat="1" ht="34.5" customHeight="1" x14ac:dyDescent="0.25">
      <c r="A193" s="51" t="s">
        <v>129</v>
      </c>
      <c r="B193" s="9" t="s">
        <v>214</v>
      </c>
      <c r="C193" s="39"/>
      <c r="D193" s="39"/>
      <c r="E193" s="39"/>
      <c r="F193" s="49">
        <f t="shared" ref="F193:G195" si="62">F194</f>
        <v>286.8</v>
      </c>
      <c r="G193" s="49">
        <f t="shared" si="62"/>
        <v>287.8</v>
      </c>
      <c r="H193" s="49">
        <f>H194</f>
        <v>287.8</v>
      </c>
    </row>
    <row r="194" spans="1:8" s="4" customFormat="1" ht="34.5" customHeight="1" x14ac:dyDescent="0.25">
      <c r="A194" s="51" t="s">
        <v>9</v>
      </c>
      <c r="B194" s="9" t="s">
        <v>214</v>
      </c>
      <c r="C194" s="39" t="s">
        <v>10</v>
      </c>
      <c r="D194" s="39"/>
      <c r="E194" s="39"/>
      <c r="F194" s="49">
        <f t="shared" si="62"/>
        <v>286.8</v>
      </c>
      <c r="G194" s="49">
        <f t="shared" si="62"/>
        <v>287.8</v>
      </c>
      <c r="H194" s="49">
        <f>H195</f>
        <v>287.8</v>
      </c>
    </row>
    <row r="195" spans="1:8" s="4" customFormat="1" ht="34.5" customHeight="1" x14ac:dyDescent="0.25">
      <c r="A195" s="52" t="s">
        <v>46</v>
      </c>
      <c r="B195" s="9" t="s">
        <v>214</v>
      </c>
      <c r="C195" s="39" t="s">
        <v>92</v>
      </c>
      <c r="D195" s="39"/>
      <c r="E195" s="39"/>
      <c r="F195" s="49">
        <f t="shared" si="62"/>
        <v>286.8</v>
      </c>
      <c r="G195" s="49">
        <f t="shared" si="62"/>
        <v>287.8</v>
      </c>
      <c r="H195" s="49">
        <f>H196</f>
        <v>287.8</v>
      </c>
    </row>
    <row r="196" spans="1:8" s="4" customFormat="1" ht="18.75" customHeight="1" x14ac:dyDescent="0.25">
      <c r="A196" s="52" t="s">
        <v>29</v>
      </c>
      <c r="B196" s="9" t="s">
        <v>214</v>
      </c>
      <c r="C196" s="39" t="s">
        <v>92</v>
      </c>
      <c r="D196" s="39" t="s">
        <v>22</v>
      </c>
      <c r="E196" s="39" t="s">
        <v>17</v>
      </c>
      <c r="F196" s="49">
        <v>286.8</v>
      </c>
      <c r="G196" s="49">
        <v>287.8</v>
      </c>
      <c r="H196" s="49">
        <v>287.8</v>
      </c>
    </row>
    <row r="197" spans="1:8" s="4" customFormat="1" ht="31.5" x14ac:dyDescent="0.25">
      <c r="A197" s="3" t="s">
        <v>130</v>
      </c>
      <c r="B197" s="9" t="s">
        <v>131</v>
      </c>
      <c r="C197" s="39"/>
      <c r="D197" s="39"/>
      <c r="E197" s="39"/>
      <c r="F197" s="49">
        <f t="shared" ref="F197:G197" si="63">F198+F201</f>
        <v>140.30000000000001</v>
      </c>
      <c r="G197" s="49">
        <f t="shared" si="63"/>
        <v>142.6</v>
      </c>
      <c r="H197" s="49">
        <f>H198+H201</f>
        <v>149.6</v>
      </c>
    </row>
    <row r="198" spans="1:8" s="4" customFormat="1" ht="78.75" x14ac:dyDescent="0.25">
      <c r="A198" s="52" t="s">
        <v>6</v>
      </c>
      <c r="B198" s="9" t="s">
        <v>131</v>
      </c>
      <c r="C198" s="39" t="s">
        <v>7</v>
      </c>
      <c r="D198" s="39"/>
      <c r="E198" s="39"/>
      <c r="F198" s="49">
        <f t="shared" ref="F198:G199" si="64">F199</f>
        <v>127.039</v>
      </c>
      <c r="G198" s="49">
        <f t="shared" si="64"/>
        <v>132.11699999999999</v>
      </c>
      <c r="H198" s="49">
        <f>H199</f>
        <v>132.11699999999999</v>
      </c>
    </row>
    <row r="199" spans="1:8" s="4" customFormat="1" ht="31.5" x14ac:dyDescent="0.25">
      <c r="A199" s="3" t="s">
        <v>90</v>
      </c>
      <c r="B199" s="9" t="s">
        <v>131</v>
      </c>
      <c r="C199" s="39" t="s">
        <v>91</v>
      </c>
      <c r="D199" s="39"/>
      <c r="E199" s="39"/>
      <c r="F199" s="49">
        <f t="shared" si="64"/>
        <v>127.039</v>
      </c>
      <c r="G199" s="49">
        <f t="shared" si="64"/>
        <v>132.11699999999999</v>
      </c>
      <c r="H199" s="49">
        <f>H200</f>
        <v>132.11699999999999</v>
      </c>
    </row>
    <row r="200" spans="1:8" s="4" customFormat="1" ht="15.75" x14ac:dyDescent="0.25">
      <c r="A200" s="3" t="s">
        <v>132</v>
      </c>
      <c r="B200" s="9" t="s">
        <v>131</v>
      </c>
      <c r="C200" s="39" t="s">
        <v>91</v>
      </c>
      <c r="D200" s="39" t="s">
        <v>21</v>
      </c>
      <c r="E200" s="39" t="s">
        <v>17</v>
      </c>
      <c r="F200" s="40">
        <v>127.039</v>
      </c>
      <c r="G200" s="40">
        <v>132.11699999999999</v>
      </c>
      <c r="H200" s="40">
        <v>132.11699999999999</v>
      </c>
    </row>
    <row r="201" spans="1:8" s="4" customFormat="1" ht="31.5" x14ac:dyDescent="0.25">
      <c r="A201" s="51" t="s">
        <v>9</v>
      </c>
      <c r="B201" s="9" t="s">
        <v>131</v>
      </c>
      <c r="C201" s="39" t="s">
        <v>10</v>
      </c>
      <c r="D201" s="39"/>
      <c r="E201" s="39"/>
      <c r="F201" s="49">
        <f t="shared" ref="F201:G202" si="65">F202</f>
        <v>13.260999999999999</v>
      </c>
      <c r="G201" s="49">
        <f t="shared" si="65"/>
        <v>10.483000000000001</v>
      </c>
      <c r="H201" s="49">
        <f>H202</f>
        <v>17.483000000000001</v>
      </c>
    </row>
    <row r="202" spans="1:8" s="4" customFormat="1" ht="32.25" customHeight="1" x14ac:dyDescent="0.25">
      <c r="A202" s="3" t="s">
        <v>46</v>
      </c>
      <c r="B202" s="9" t="s">
        <v>131</v>
      </c>
      <c r="C202" s="39" t="s">
        <v>92</v>
      </c>
      <c r="D202" s="39"/>
      <c r="E202" s="39"/>
      <c r="F202" s="49">
        <f t="shared" si="65"/>
        <v>13.260999999999999</v>
      </c>
      <c r="G202" s="49">
        <f t="shared" si="65"/>
        <v>10.483000000000001</v>
      </c>
      <c r="H202" s="49">
        <f>H203</f>
        <v>17.483000000000001</v>
      </c>
    </row>
    <row r="203" spans="1:8" s="4" customFormat="1" ht="21.75" customHeight="1" x14ac:dyDescent="0.25">
      <c r="A203" s="3" t="s">
        <v>132</v>
      </c>
      <c r="B203" s="9" t="s">
        <v>131</v>
      </c>
      <c r="C203" s="39" t="s">
        <v>92</v>
      </c>
      <c r="D203" s="39" t="s">
        <v>21</v>
      </c>
      <c r="E203" s="39" t="s">
        <v>17</v>
      </c>
      <c r="F203" s="49">
        <v>13.260999999999999</v>
      </c>
      <c r="G203" s="49">
        <v>10.483000000000001</v>
      </c>
      <c r="H203" s="49">
        <v>17.483000000000001</v>
      </c>
    </row>
    <row r="204" spans="1:8" ht="15.75" x14ac:dyDescent="0.25">
      <c r="A204" s="8" t="s">
        <v>44</v>
      </c>
      <c r="B204" s="31" t="s">
        <v>203</v>
      </c>
      <c r="C204" s="30"/>
      <c r="D204" s="31"/>
      <c r="E204" s="31"/>
      <c r="F204" s="40">
        <f>F205</f>
        <v>0</v>
      </c>
      <c r="G204" s="40">
        <f t="shared" ref="G204:H206" si="66">G205</f>
        <v>100</v>
      </c>
      <c r="H204" s="40">
        <f t="shared" si="66"/>
        <v>100</v>
      </c>
    </row>
    <row r="205" spans="1:8" ht="31.5" x14ac:dyDescent="0.25">
      <c r="A205" s="8" t="s">
        <v>45</v>
      </c>
      <c r="B205" s="31" t="s">
        <v>203</v>
      </c>
      <c r="C205" s="30">
        <v>200</v>
      </c>
      <c r="D205" s="31"/>
      <c r="E205" s="31"/>
      <c r="F205" s="40">
        <f>F206</f>
        <v>0</v>
      </c>
      <c r="G205" s="40">
        <f t="shared" si="66"/>
        <v>100</v>
      </c>
      <c r="H205" s="40">
        <f t="shared" si="66"/>
        <v>100</v>
      </c>
    </row>
    <row r="206" spans="1:8" ht="31.5" x14ac:dyDescent="0.25">
      <c r="A206" s="55" t="s">
        <v>46</v>
      </c>
      <c r="B206" s="31" t="s">
        <v>203</v>
      </c>
      <c r="C206" s="30">
        <v>240</v>
      </c>
      <c r="D206" s="31"/>
      <c r="E206" s="31"/>
      <c r="F206" s="40">
        <f>F207</f>
        <v>0</v>
      </c>
      <c r="G206" s="40">
        <f t="shared" si="66"/>
        <v>100</v>
      </c>
      <c r="H206" s="40">
        <f t="shared" si="66"/>
        <v>100</v>
      </c>
    </row>
    <row r="207" spans="1:8" ht="47.25" x14ac:dyDescent="0.25">
      <c r="A207" s="8" t="s">
        <v>49</v>
      </c>
      <c r="B207" s="31" t="s">
        <v>203</v>
      </c>
      <c r="C207" s="30">
        <v>240</v>
      </c>
      <c r="D207" s="31" t="s">
        <v>17</v>
      </c>
      <c r="E207" s="31" t="s">
        <v>20</v>
      </c>
      <c r="F207" s="40">
        <v>0</v>
      </c>
      <c r="G207" s="40">
        <v>100</v>
      </c>
      <c r="H207" s="40">
        <v>100</v>
      </c>
    </row>
    <row r="208" spans="1:8" s="82" customFormat="1" ht="15.75" x14ac:dyDescent="0.25">
      <c r="A208" s="8" t="s">
        <v>55</v>
      </c>
      <c r="B208" s="9" t="s">
        <v>204</v>
      </c>
      <c r="C208" s="21"/>
      <c r="D208" s="19"/>
      <c r="E208" s="19"/>
      <c r="F208" s="40">
        <f>F209</f>
        <v>0</v>
      </c>
      <c r="G208" s="40">
        <f t="shared" ref="G208:H210" si="67">G209</f>
        <v>40</v>
      </c>
      <c r="H208" s="40">
        <f t="shared" si="67"/>
        <v>40</v>
      </c>
    </row>
    <row r="209" spans="1:8" s="82" customFormat="1" ht="31.5" x14ac:dyDescent="0.25">
      <c r="A209" s="8" t="s">
        <v>45</v>
      </c>
      <c r="B209" s="9" t="s">
        <v>204</v>
      </c>
      <c r="C209" s="21">
        <v>200</v>
      </c>
      <c r="D209" s="19"/>
      <c r="E209" s="19"/>
      <c r="F209" s="40">
        <f>F210</f>
        <v>0</v>
      </c>
      <c r="G209" s="40">
        <f t="shared" si="67"/>
        <v>40</v>
      </c>
      <c r="H209" s="40">
        <f t="shared" si="67"/>
        <v>40</v>
      </c>
    </row>
    <row r="210" spans="1:8" s="82" customFormat="1" ht="31.5" x14ac:dyDescent="0.25">
      <c r="A210" s="3" t="s">
        <v>46</v>
      </c>
      <c r="B210" s="9" t="s">
        <v>204</v>
      </c>
      <c r="C210" s="21">
        <v>240</v>
      </c>
      <c r="D210" s="19"/>
      <c r="E210" s="19"/>
      <c r="F210" s="40">
        <f>F211</f>
        <v>0</v>
      </c>
      <c r="G210" s="40">
        <f t="shared" si="67"/>
        <v>40</v>
      </c>
      <c r="H210" s="40">
        <f t="shared" si="67"/>
        <v>40</v>
      </c>
    </row>
    <row r="211" spans="1:8" s="82" customFormat="1" ht="15.75" x14ac:dyDescent="0.25">
      <c r="A211" s="3" t="s">
        <v>174</v>
      </c>
      <c r="B211" s="9" t="s">
        <v>204</v>
      </c>
      <c r="C211" s="21">
        <v>240</v>
      </c>
      <c r="D211" s="19" t="s">
        <v>25</v>
      </c>
      <c r="E211" s="19" t="s">
        <v>25</v>
      </c>
      <c r="F211" s="40">
        <v>0</v>
      </c>
      <c r="G211" s="40">
        <v>40</v>
      </c>
      <c r="H211" s="40">
        <v>40</v>
      </c>
    </row>
    <row r="212" spans="1:8" s="4" customFormat="1" ht="35.25" customHeight="1" x14ac:dyDescent="0.25">
      <c r="A212" s="8" t="s">
        <v>133</v>
      </c>
      <c r="B212" s="9" t="s">
        <v>134</v>
      </c>
      <c r="C212" s="53"/>
      <c r="D212" s="53"/>
      <c r="E212" s="53"/>
      <c r="F212" s="49">
        <f t="shared" ref="F212:G214" si="68">F213</f>
        <v>112.363</v>
      </c>
      <c r="G212" s="49">
        <f t="shared" si="68"/>
        <v>112.363</v>
      </c>
      <c r="H212" s="49">
        <f>H213</f>
        <v>112.363</v>
      </c>
    </row>
    <row r="213" spans="1:8" s="4" customFormat="1" ht="37.5" customHeight="1" x14ac:dyDescent="0.25">
      <c r="A213" s="51" t="s">
        <v>9</v>
      </c>
      <c r="B213" s="9" t="s">
        <v>134</v>
      </c>
      <c r="C213" s="53" t="s">
        <v>10</v>
      </c>
      <c r="D213" s="53"/>
      <c r="E213" s="53"/>
      <c r="F213" s="54">
        <f t="shared" si="68"/>
        <v>112.363</v>
      </c>
      <c r="G213" s="54">
        <f t="shared" si="68"/>
        <v>112.363</v>
      </c>
      <c r="H213" s="54">
        <f>H214</f>
        <v>112.363</v>
      </c>
    </row>
    <row r="214" spans="1:8" s="4" customFormat="1" ht="31.5" x14ac:dyDescent="0.25">
      <c r="A214" s="55" t="s">
        <v>135</v>
      </c>
      <c r="B214" s="9" t="s">
        <v>134</v>
      </c>
      <c r="C214" s="53" t="s">
        <v>92</v>
      </c>
      <c r="D214" s="53"/>
      <c r="E214" s="53"/>
      <c r="F214" s="54">
        <f t="shared" si="68"/>
        <v>112.363</v>
      </c>
      <c r="G214" s="54">
        <f t="shared" si="68"/>
        <v>112.363</v>
      </c>
      <c r="H214" s="54">
        <f>H215</f>
        <v>112.363</v>
      </c>
    </row>
    <row r="215" spans="1:8" s="4" customFormat="1" ht="19.5" customHeight="1" x14ac:dyDescent="0.25">
      <c r="A215" s="8" t="s">
        <v>24</v>
      </c>
      <c r="B215" s="9" t="s">
        <v>134</v>
      </c>
      <c r="C215" s="53" t="s">
        <v>92</v>
      </c>
      <c r="D215" s="53" t="s">
        <v>22</v>
      </c>
      <c r="E215" s="53" t="s">
        <v>12</v>
      </c>
      <c r="F215" s="54">
        <v>112.363</v>
      </c>
      <c r="G215" s="54">
        <v>112.363</v>
      </c>
      <c r="H215" s="54">
        <v>112.363</v>
      </c>
    </row>
    <row r="216" spans="1:8" s="4" customFormat="1" ht="12.75" x14ac:dyDescent="0.25">
      <c r="E216" s="5"/>
      <c r="H216" s="6"/>
    </row>
  </sheetData>
  <autoFilter ref="A12:H216"/>
  <mergeCells count="12">
    <mergeCell ref="G2:H2"/>
    <mergeCell ref="G3:H3"/>
    <mergeCell ref="A7:H7"/>
    <mergeCell ref="F10:H10"/>
    <mergeCell ref="A10:A11"/>
    <mergeCell ref="B10:B11"/>
    <mergeCell ref="C10:C11"/>
    <mergeCell ref="D10:D11"/>
    <mergeCell ref="E10:E11"/>
    <mergeCell ref="A8:H8"/>
    <mergeCell ref="G5:H5"/>
    <mergeCell ref="G6:H6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2019-07-25T11:44:45Z</cp:lastPrinted>
  <dcterms:created xsi:type="dcterms:W3CDTF">2017-10-11T12:40:42Z</dcterms:created>
  <dcterms:modified xsi:type="dcterms:W3CDTF">2019-12-28T08:04:48Z</dcterms:modified>
</cp:coreProperties>
</file>