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521" windowWidth="13035" windowHeight="11520" activeTab="0"/>
  </bookViews>
  <sheets>
    <sheet name="п 10" sheetId="1" r:id="rId1"/>
    <sheet name="п 11" sheetId="2" r:id="rId2"/>
  </sheets>
  <definedNames>
    <definedName name="_xlnm.Print_Area" localSheetId="0">'п 10'!$A$1:$G$135</definedName>
    <definedName name="_xlnm.Print_Area" localSheetId="1">'п 11'!$A$1:$I$110</definedName>
  </definedNames>
  <calcPr fullCalcOnLoad="1"/>
</workbook>
</file>

<file path=xl/sharedStrings.xml><?xml version="1.0" encoding="utf-8"?>
<sst xmlns="http://schemas.openxmlformats.org/spreadsheetml/2006/main" count="602" uniqueCount="156">
  <si>
    <t>Ленинградской области</t>
  </si>
  <si>
    <t>(тысяч рублей)</t>
  </si>
  <si>
    <t>Наименование</t>
  </si>
  <si>
    <t xml:space="preserve"> к решению Совета депутатов</t>
  </si>
  <si>
    <t>№ п/п</t>
  </si>
  <si>
    <t>ВР (вид расхода)</t>
  </si>
  <si>
    <t>ЦСР (целевая статья)</t>
  </si>
  <si>
    <t>Тосненского района</t>
  </si>
  <si>
    <t>2011 год</t>
  </si>
  <si>
    <t>2.</t>
  </si>
  <si>
    <t>240</t>
  </si>
  <si>
    <t>Распределение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 а также по разделам и подразделам  классификации расходов бюджета</t>
  </si>
  <si>
    <t>Итого программные расходы</t>
  </si>
  <si>
    <t>Всего</t>
  </si>
  <si>
    <t>Рз, ПР (раздел, подраздел)</t>
  </si>
  <si>
    <t>Шапкинского сельского поселения</t>
  </si>
  <si>
    <t>1.</t>
  </si>
  <si>
    <t>Муниципальная программа "Безопасность на территории Шапкиснкого сельского поселения Тосненского района Ленинградской области на 2016-2018 года".</t>
  </si>
  <si>
    <t>0309</t>
  </si>
  <si>
    <t>08 0 00 00000</t>
  </si>
  <si>
    <t>Мероприятия в области пожарной безопасности</t>
  </si>
  <si>
    <t>Мероприятия по вовлечению в предупреждение правонарушени на территории Шапкиснкого сельского поселения тосненского раона Ленинградской области граждан и организаций, стимулирование и поддержка гражданских инициатив</t>
  </si>
  <si>
    <t>Муниципальная программа "Развитие автомобильных дорог Шапкинского сельского поселения Тосненского района Ленинградской области на 2016-2018 годы".</t>
  </si>
  <si>
    <r>
      <t>Мероприятия по капитальному ремонту и ремонт автомобильных дорог общего пользования местного значения</t>
    </r>
  </si>
  <si>
    <t>10 0 00 00000</t>
  </si>
  <si>
    <t>Муниципальная программа "Развитие части территории муниципального образования Шапкинское сельское поселение Тосненского района  Ленинградской области на 2016-2018 годы"</t>
  </si>
  <si>
    <t>Основное мероприятие "Поддержка  проектов местных инциатив граждан"</t>
  </si>
  <si>
    <t>0503</t>
  </si>
  <si>
    <t>15 0 00 0000</t>
  </si>
  <si>
    <t>15 0 01 00000</t>
  </si>
  <si>
    <t>3.</t>
  </si>
  <si>
    <t>Итого непрограммные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</si>
  <si>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</si>
  <si>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</si>
  <si>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91 0 00 00000</t>
  </si>
  <si>
    <t>91 3 01 00040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</si>
  <si>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</si>
  <si>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</si>
  <si>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иых платежей</t>
  </si>
  <si>
    <t>91 8 00 00000</t>
  </si>
  <si>
    <t>Непрограммные расходы</t>
  </si>
  <si>
    <t>91 8 01 00000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</si>
  <si>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</si>
  <si>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91 8 01 00080</t>
  </si>
  <si>
    <t>120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</si>
  <si>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</si>
  <si>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</si>
  <si>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 xml:space="preserve">Иные межбюджетные трансферты </t>
  </si>
  <si>
    <t>540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</si>
  <si>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</si>
  <si>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</si>
  <si>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Иные межбюджетные трансферты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</si>
  <si>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</si>
  <si>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</si>
  <si>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</si>
  <si>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</si>
  <si>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91 3 00 00000</t>
  </si>
  <si>
    <t>91 3 01 00000</t>
  </si>
  <si>
    <t>91 3 01 60640</t>
  </si>
  <si>
    <t>Резервные фонды</t>
  </si>
  <si>
    <t>Непрограмные расходы органов исполнительной власти Шапкинского сельского поселения Тосненского района Ленинградской области</t>
  </si>
  <si>
    <t>99 0 00 00000</t>
  </si>
  <si>
    <t xml:space="preserve">Непрограммные расходы </t>
  </si>
  <si>
    <t>99 9 00 00000</t>
  </si>
  <si>
    <t>99 9 01 00000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</si>
  <si>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</si>
  <si>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</si>
  <si>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Другие общегосударственные вопросы</t>
  </si>
  <si>
    <t xml:space="preserve">Обеспечение деятельности аппаратов органов местного самоуправления муниципального образования городского(сельского) поселения Тосненского района Ленинградско области </t>
  </si>
  <si>
    <t>Дорожное хозяйство (дорожные фонды)</t>
  </si>
  <si>
    <t>0501</t>
  </si>
  <si>
    <t>Коммунальное хозяйство</t>
  </si>
  <si>
    <t>0502</t>
  </si>
  <si>
    <t>99 9 01 10630</t>
  </si>
  <si>
    <t>Благоустройство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</si>
  <si>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</si>
  <si>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>99 9 01 13280</t>
  </si>
  <si>
    <t>99 9 01 13300</t>
  </si>
  <si>
    <t>Молодежная политика и оздоровление детей</t>
  </si>
  <si>
    <t>0707</t>
  </si>
  <si>
    <t xml:space="preserve">Мероприятия в сфере молодежной политики  </t>
  </si>
  <si>
    <t>99 9 01 11680</t>
  </si>
  <si>
    <t>Пенсионное обеспечение</t>
  </si>
  <si>
    <t xml:space="preserve">Доплаты к пенсиям муниципальных служащих </t>
  </si>
  <si>
    <t>99 9 01 03080</t>
  </si>
  <si>
    <t>Другие вопросы в области физической культуры и спорта</t>
  </si>
  <si>
    <t>1105</t>
  </si>
  <si>
    <t>08 0 01 11620</t>
  </si>
  <si>
    <t>Основные мероприятия "Обеспечения пожарной безопасности"</t>
  </si>
  <si>
    <t>08 0 01 00000</t>
  </si>
  <si>
    <t>Защита населения и территории от  чрезвычайных ситуаций природного и техногенного характера, гражданская оборона</t>
  </si>
  <si>
    <t>08 0 02 00000</t>
  </si>
  <si>
    <t>Основные мероприятия "Мероприятия по обеспечению общественного порядка и профилактике  правонарушений на территории Ленинградской области"</t>
  </si>
  <si>
    <t>08 0 02 11550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</si>
  <si>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</si>
  <si>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</si>
  <si>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>10 0 01 10100</t>
  </si>
  <si>
    <t>0409</t>
  </si>
  <si>
    <t>10 0 01 10110</t>
  </si>
  <si>
    <t>15 0 01 S0880</t>
  </si>
  <si>
    <t xml:space="preserve">Обеспечение деятельности аппаратов органов местного самоуправления Шапкинского сельского поселения Тосненского района Ленинградской области </t>
  </si>
  <si>
    <t>Обеспечение функций органов местного самоуправления</t>
  </si>
  <si>
    <t>Иные межбюджетные трансферты бюджету района из бюджетов поселений на на осуществления  полномочий по формировпанию архивных фондов (местный бюджет)</t>
  </si>
  <si>
    <t>0106</t>
  </si>
  <si>
    <t>0113</t>
  </si>
  <si>
    <t xml:space="preserve">Обеспечение деятельности главы местной администрации Шапкинского сельского поселения Тосненского района Ленинградской области (исполнительно-распорядительного органа муниципального образования)  </t>
  </si>
  <si>
    <t>92 0 00 00000</t>
  </si>
  <si>
    <t>Реализация государственных функций, связанных с общегосударственным управлением</t>
  </si>
  <si>
    <t>92 9 00 00000</t>
  </si>
  <si>
    <t>92 9 01 00030</t>
  </si>
  <si>
    <t>92 9 01 00000</t>
  </si>
  <si>
    <t xml:space="preserve">Резервные средства </t>
  </si>
  <si>
    <t>Социальные выплаты гражданам, кроме публично нормативных обязательств</t>
  </si>
  <si>
    <t>0412</t>
  </si>
  <si>
    <t>15 0 01 S4390</t>
  </si>
  <si>
    <t>0111</t>
  </si>
  <si>
    <t>91 3 01 60650</t>
  </si>
  <si>
    <t>15 0 01 70880</t>
  </si>
  <si>
    <t>99 9 01 10360</t>
  </si>
  <si>
    <t>99 9 01 11300</t>
  </si>
  <si>
    <t>Мероприятия по усточиввому развитию части территорий</t>
  </si>
  <si>
    <t>Мероприятия в области жилищной экономики</t>
  </si>
  <si>
    <t>Жилищное хозяйство</t>
  </si>
  <si>
    <t>на 2017 год</t>
  </si>
  <si>
    <t>Содействие развитию иных форм местного самоуправления на части территории административного центра поселения</t>
  </si>
  <si>
    <t>Другие вопросы в области национальной экономики</t>
  </si>
  <si>
    <t>99 9 01 96010</t>
  </si>
  <si>
    <r>
      <t xml:space="preserve">Обеспечение мероприятий по капитальному ремонту многоквартирных домов </t>
    </r>
  </si>
  <si>
    <t>Иные закупки товаров, работ и услуг для государственных (муниципальных) нужд</t>
  </si>
  <si>
    <t>2018 год</t>
  </si>
  <si>
    <t>2017 год</t>
  </si>
  <si>
    <t>Распределение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 а также по разделам и подразделам  классификации расходов бюджетана 2018-2019 годы</t>
  </si>
  <si>
    <t>2019 год</t>
  </si>
  <si>
    <t>0314</t>
  </si>
  <si>
    <t>Другик вопросы в области национальной безопасности и провоохранительной деятельиости</t>
  </si>
  <si>
    <t xml:space="preserve">Мероприятия по организации сбора и вывоза бытовых отходов </t>
  </si>
  <si>
    <t>93 9 01 00030</t>
  </si>
  <si>
    <t>Приложение № 10</t>
  </si>
  <si>
    <t>Приложение №   11</t>
  </si>
  <si>
    <t>99 9 01 51180</t>
  </si>
  <si>
    <t>0203</t>
  </si>
  <si>
    <t xml:space="preserve">Осуществление первичного воинского учета на территориях, где отсутствуют военные комиссариаты </t>
  </si>
  <si>
    <t>15 0 01 74390</t>
  </si>
  <si>
    <t>Коммунальное хозяство</t>
  </si>
  <si>
    <t>Благоустроство</t>
  </si>
  <si>
    <t>Содействие развитию на части территории поселений иных форм местного самоуправления</t>
  </si>
  <si>
    <t>Мероприятия по усточивому развитию части территорий</t>
  </si>
  <si>
    <t>Мероприятия на капитальный ремонт и ремонт автомобильных дорог общего пользования местного значения (областной бюджет)</t>
  </si>
  <si>
    <t>10 0 01 70140</t>
  </si>
  <si>
    <r>
      <t>Мероприятия по содержанию автомобильных дорог</t>
    </r>
    <r>
      <rPr>
        <sz val="12"/>
        <color indexed="10"/>
        <rFont val="Times New Roman"/>
        <family val="1"/>
      </rPr>
      <t xml:space="preserve"> </t>
    </r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</si>
  <si>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2"/>
        <color indexed="10"/>
        <rFont val="Times New Roman"/>
        <family val="1"/>
      </rPr>
      <t xml:space="preserve"> </t>
    </r>
  </si>
  <si>
    <r>
      <t>Мероприятия по организации и проведение физкультурных спортивно-массовых  мероприятий</t>
    </r>
    <r>
      <rPr>
        <sz val="12"/>
        <color indexed="10"/>
        <rFont val="Times New Roman"/>
        <family val="1"/>
      </rPr>
      <t xml:space="preserve"> </t>
    </r>
  </si>
  <si>
    <t>4.</t>
  </si>
  <si>
    <t>5.</t>
  </si>
  <si>
    <t>от 26.12. 2016 №  84</t>
  </si>
  <si>
    <t>от 26.12.2016 № 84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</si>
</sst>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000"/>
    <numFmt numFmtId="167" formatCode="#,##0.000"/>
    <numFmt numFmtId="168" formatCode="#,##0.00000"/>
    <numFmt numFmtId="169" formatCode="#,##0.000000"/>
    <numFmt numFmtId="170" formatCode="#,##0.0000"/>
    <numFmt numFmtId="171" formatCode="0.000"/>
    <numFmt numFmtId="172" formatCode="[$-FC19]d\ mmmm\ yyyy\ &quot;г.&quot;"/>
    <numFmt numFmtId="173" formatCode="0.00;[Red]0.00"/>
    <numFmt numFmtId="174" formatCode="0.000;[Red]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171" fontId="11" fillId="33" borderId="11" xfId="0" applyNumberFormat="1" applyFont="1" applyFill="1" applyBorder="1" applyAlignment="1">
      <alignment horizontal="right" wrapText="1"/>
    </xf>
    <xf numFmtId="171" fontId="17" fillId="33" borderId="11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7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/>
    </xf>
    <xf numFmtId="171" fontId="11" fillId="33" borderId="0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wrapText="1"/>
    </xf>
    <xf numFmtId="0" fontId="12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/>
    </xf>
    <xf numFmtId="171" fontId="11" fillId="33" borderId="0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top"/>
    </xf>
    <xf numFmtId="0" fontId="6" fillId="34" borderId="11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/>
    </xf>
    <xf numFmtId="0" fontId="4" fillId="34" borderId="11" xfId="0" applyFont="1" applyFill="1" applyBorder="1" applyAlignment="1">
      <alignment horizontal="center" vertical="top"/>
    </xf>
    <xf numFmtId="0" fontId="9" fillId="34" borderId="11" xfId="0" applyFont="1" applyFill="1" applyBorder="1" applyAlignment="1">
      <alignment horizontal="center" vertical="top"/>
    </xf>
    <xf numFmtId="0" fontId="5" fillId="34" borderId="11" xfId="0" applyFont="1" applyFill="1" applyBorder="1" applyAlignment="1">
      <alignment horizontal="center" vertical="top"/>
    </xf>
    <xf numFmtId="0" fontId="11" fillId="34" borderId="11" xfId="0" applyFont="1" applyFill="1" applyBorder="1" applyAlignment="1">
      <alignment horizontal="center" vertical="top"/>
    </xf>
    <xf numFmtId="0" fontId="5" fillId="34" borderId="12" xfId="0" applyFont="1" applyFill="1" applyBorder="1" applyAlignment="1">
      <alignment horizontal="center" vertical="top"/>
    </xf>
    <xf numFmtId="0" fontId="11" fillId="34" borderId="13" xfId="0" applyFont="1" applyFill="1" applyBorder="1" applyAlignment="1">
      <alignment horizontal="center" vertical="top"/>
    </xf>
    <xf numFmtId="0" fontId="13" fillId="34" borderId="11" xfId="0" applyFont="1" applyFill="1" applyBorder="1" applyAlignment="1">
      <alignment horizontal="center" vertical="top"/>
    </xf>
    <xf numFmtId="0" fontId="16" fillId="34" borderId="11" xfId="0" applyFont="1" applyFill="1" applyBorder="1" applyAlignment="1">
      <alignment horizontal="center" vertical="top"/>
    </xf>
    <xf numFmtId="49" fontId="4" fillId="34" borderId="0" xfId="0" applyNumberFormat="1" applyFont="1" applyFill="1" applyAlignment="1">
      <alignment horizontal="center" vertical="center"/>
    </xf>
    <xf numFmtId="167" fontId="4" fillId="0" borderId="0" xfId="0" applyNumberFormat="1" applyFont="1" applyAlignment="1">
      <alignment horizontal="center" vertical="top"/>
    </xf>
    <xf numFmtId="167" fontId="4" fillId="34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167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34" borderId="0" xfId="0" applyFont="1" applyFill="1" applyBorder="1" applyAlignment="1">
      <alignment horizontal="right" vertical="center"/>
    </xf>
    <xf numFmtId="167" fontId="5" fillId="0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center" vertical="center" wrapText="1"/>
    </xf>
    <xf numFmtId="167" fontId="15" fillId="34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67" fontId="7" fillId="0" borderId="11" xfId="0" applyNumberFormat="1" applyFont="1" applyFill="1" applyBorder="1" applyAlignment="1">
      <alignment horizontal="center" vertical="center" wrapText="1"/>
    </xf>
    <xf numFmtId="167" fontId="6" fillId="0" borderId="0" xfId="0" applyNumberFormat="1" applyFont="1" applyAlignment="1">
      <alignment horizontal="center" vertical="center"/>
    </xf>
    <xf numFmtId="0" fontId="60" fillId="34" borderId="11" xfId="0" applyFont="1" applyFill="1" applyBorder="1" applyAlignment="1">
      <alignment horizontal="center" vertical="top"/>
    </xf>
    <xf numFmtId="0" fontId="18" fillId="34" borderId="14" xfId="53" applyFont="1" applyFill="1" applyBorder="1" applyAlignment="1">
      <alignment horizontal="left" vertical="center" wrapText="1"/>
      <protection/>
    </xf>
    <xf numFmtId="0" fontId="18" fillId="0" borderId="11" xfId="0" applyFont="1" applyBorder="1" applyAlignment="1">
      <alignment horizontal="center" vertical="top"/>
    </xf>
    <xf numFmtId="49" fontId="18" fillId="34" borderId="11" xfId="53" applyNumberFormat="1" applyFont="1" applyFill="1" applyBorder="1" applyAlignment="1">
      <alignment horizontal="center" vertical="center" wrapText="1"/>
      <protection/>
    </xf>
    <xf numFmtId="0" fontId="18" fillId="34" borderId="14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top"/>
    </xf>
    <xf numFmtId="0" fontId="8" fillId="34" borderId="11" xfId="0" applyFont="1" applyFill="1" applyBorder="1" applyAlignment="1">
      <alignment horizontal="left" vertical="top" wrapText="1"/>
    </xf>
    <xf numFmtId="49" fontId="8" fillId="34" borderId="11" xfId="0" applyNumberFormat="1" applyFont="1" applyFill="1" applyBorder="1" applyAlignment="1">
      <alignment horizontal="center" vertical="top" wrapText="1"/>
    </xf>
    <xf numFmtId="49" fontId="19" fillId="34" borderId="11" xfId="0" applyNumberFormat="1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wrapText="1"/>
    </xf>
    <xf numFmtId="0" fontId="18" fillId="34" borderId="14" xfId="53" applyFont="1" applyFill="1" applyBorder="1" applyAlignment="1">
      <alignment horizontal="left" vertical="top" wrapText="1"/>
      <protection/>
    </xf>
    <xf numFmtId="49" fontId="20" fillId="34" borderId="11" xfId="0" applyNumberFormat="1" applyFont="1" applyFill="1" applyBorder="1" applyAlignment="1">
      <alignment horizontal="center" vertical="top" wrapText="1"/>
    </xf>
    <xf numFmtId="0" fontId="20" fillId="34" borderId="11" xfId="0" applyFont="1" applyFill="1" applyBorder="1" applyAlignment="1">
      <alignment horizontal="center" vertical="center" wrapText="1"/>
    </xf>
    <xf numFmtId="49" fontId="20" fillId="34" borderId="11" xfId="0" applyNumberFormat="1" applyFont="1" applyFill="1" applyBorder="1" applyAlignment="1">
      <alignment horizontal="center" vertical="center" wrapText="1"/>
    </xf>
    <xf numFmtId="167" fontId="18" fillId="34" borderId="11" xfId="0" applyNumberFormat="1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wrapText="1"/>
    </xf>
    <xf numFmtId="0" fontId="18" fillId="34" borderId="14" xfId="0" applyFont="1" applyFill="1" applyBorder="1" applyAlignment="1">
      <alignment wrapText="1"/>
    </xf>
    <xf numFmtId="0" fontId="18" fillId="34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left" vertical="top" wrapText="1"/>
    </xf>
    <xf numFmtId="49" fontId="15" fillId="34" borderId="11" xfId="0" applyNumberFormat="1" applyFont="1" applyFill="1" applyBorder="1" applyAlignment="1">
      <alignment horizontal="center" vertical="top" wrapText="1"/>
    </xf>
    <xf numFmtId="0" fontId="15" fillId="34" borderId="11" xfId="0" applyFont="1" applyFill="1" applyBorder="1" applyAlignment="1">
      <alignment horizontal="center" vertical="center" wrapText="1"/>
    </xf>
    <xf numFmtId="49" fontId="15" fillId="34" borderId="11" xfId="0" applyNumberFormat="1" applyFont="1" applyFill="1" applyBorder="1" applyAlignment="1">
      <alignment horizontal="center" vertical="center" wrapText="1"/>
    </xf>
    <xf numFmtId="49" fontId="22" fillId="34" borderId="11" xfId="0" applyNumberFormat="1" applyFont="1" applyFill="1" applyBorder="1" applyAlignment="1">
      <alignment horizontal="center" vertical="center" wrapText="1"/>
    </xf>
    <xf numFmtId="0" fontId="15" fillId="34" borderId="14" xfId="53" applyFont="1" applyFill="1" applyBorder="1" applyAlignment="1">
      <alignment horizontal="left" vertical="center" wrapText="1"/>
      <protection/>
    </xf>
    <xf numFmtId="49" fontId="15" fillId="34" borderId="11" xfId="53" applyNumberFormat="1" applyFont="1" applyFill="1" applyBorder="1" applyAlignment="1">
      <alignment horizontal="center" vertical="center" wrapText="1"/>
      <protection/>
    </xf>
    <xf numFmtId="49" fontId="18" fillId="34" borderId="11" xfId="0" applyNumberFormat="1" applyFont="1" applyFill="1" applyBorder="1" applyAlignment="1">
      <alignment horizontal="center" vertical="center" wrapText="1"/>
    </xf>
    <xf numFmtId="49" fontId="18" fillId="34" borderId="11" xfId="0" applyNumberFormat="1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top"/>
    </xf>
    <xf numFmtId="0" fontId="15" fillId="34" borderId="11" xfId="0" applyFont="1" applyFill="1" applyBorder="1" applyAlignment="1">
      <alignment wrapText="1"/>
    </xf>
    <xf numFmtId="0" fontId="15" fillId="34" borderId="11" xfId="0" applyFont="1" applyFill="1" applyBorder="1" applyAlignment="1">
      <alignment horizontal="center" vertical="top"/>
    </xf>
    <xf numFmtId="0" fontId="15" fillId="34" borderId="11" xfId="0" applyFont="1" applyFill="1" applyBorder="1" applyAlignment="1">
      <alignment horizontal="center" vertical="center"/>
    </xf>
    <xf numFmtId="167" fontId="15" fillId="34" borderId="11" xfId="0" applyNumberFormat="1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top" wrapText="1"/>
    </xf>
    <xf numFmtId="0" fontId="20" fillId="34" borderId="11" xfId="0" applyFont="1" applyFill="1" applyBorder="1" applyAlignment="1">
      <alignment horizontal="left" vertical="top" wrapText="1"/>
    </xf>
    <xf numFmtId="167" fontId="18" fillId="0" borderId="11" xfId="0" applyNumberFormat="1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vertical="top" wrapText="1"/>
    </xf>
    <xf numFmtId="0" fontId="18" fillId="34" borderId="11" xfId="0" applyFont="1" applyFill="1" applyBorder="1" applyAlignment="1">
      <alignment horizontal="left" vertical="top" wrapText="1"/>
    </xf>
    <xf numFmtId="0" fontId="18" fillId="34" borderId="11" xfId="53" applyNumberFormat="1" applyFont="1" applyFill="1" applyBorder="1" applyAlignment="1" applyProtection="1">
      <alignment horizontal="left" vertical="top" wrapText="1"/>
      <protection/>
    </xf>
    <xf numFmtId="49" fontId="20" fillId="34" borderId="11" xfId="0" applyNumberFormat="1" applyFont="1" applyFill="1" applyBorder="1" applyAlignment="1">
      <alignment horizontal="center" vertical="top"/>
    </xf>
    <xf numFmtId="0" fontId="20" fillId="34" borderId="11" xfId="0" applyFont="1" applyFill="1" applyBorder="1" applyAlignment="1">
      <alignment horizontal="center" vertical="center"/>
    </xf>
    <xf numFmtId="49" fontId="20" fillId="34" borderId="11" xfId="0" applyNumberFormat="1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left" vertical="top" wrapText="1"/>
    </xf>
    <xf numFmtId="0" fontId="20" fillId="34" borderId="12" xfId="0" applyFont="1" applyFill="1" applyBorder="1" applyAlignment="1">
      <alignment horizontal="center" vertical="top" wrapText="1"/>
    </xf>
    <xf numFmtId="0" fontId="20" fillId="34" borderId="12" xfId="0" applyFont="1" applyFill="1" applyBorder="1" applyAlignment="1">
      <alignment horizontal="center" vertical="center" wrapText="1"/>
    </xf>
    <xf numFmtId="49" fontId="20" fillId="34" borderId="12" xfId="0" applyNumberFormat="1" applyFont="1" applyFill="1" applyBorder="1" applyAlignment="1">
      <alignment horizontal="center" vertical="center" wrapText="1"/>
    </xf>
    <xf numFmtId="167" fontId="18" fillId="34" borderId="12" xfId="0" applyNumberFormat="1" applyFont="1" applyFill="1" applyBorder="1" applyAlignment="1">
      <alignment horizontal="center" vertical="center" wrapText="1"/>
    </xf>
    <xf numFmtId="0" fontId="18" fillId="34" borderId="15" xfId="53" applyFont="1" applyFill="1" applyBorder="1" applyAlignment="1">
      <alignment horizontal="left" vertical="center" wrapText="1"/>
      <protection/>
    </xf>
    <xf numFmtId="0" fontId="20" fillId="34" borderId="13" xfId="0" applyFont="1" applyFill="1" applyBorder="1" applyAlignment="1">
      <alignment horizontal="center" vertical="top" wrapText="1"/>
    </xf>
    <xf numFmtId="0" fontId="20" fillId="34" borderId="13" xfId="0" applyFont="1" applyFill="1" applyBorder="1" applyAlignment="1">
      <alignment horizontal="center" vertical="center" wrapText="1"/>
    </xf>
    <xf numFmtId="49" fontId="20" fillId="34" borderId="13" xfId="0" applyNumberFormat="1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/>
    </xf>
    <xf numFmtId="167" fontId="18" fillId="34" borderId="13" xfId="0" applyNumberFormat="1" applyFont="1" applyFill="1" applyBorder="1" applyAlignment="1">
      <alignment horizontal="center" vertical="center" wrapText="1"/>
    </xf>
    <xf numFmtId="49" fontId="23" fillId="34" borderId="11" xfId="0" applyNumberFormat="1" applyFont="1" applyFill="1" applyBorder="1" applyAlignment="1">
      <alignment horizontal="center" vertical="top"/>
    </xf>
    <xf numFmtId="49" fontId="23" fillId="34" borderId="11" xfId="0" applyNumberFormat="1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  <xf numFmtId="167" fontId="18" fillId="34" borderId="11" xfId="0" applyNumberFormat="1" applyFont="1" applyFill="1" applyBorder="1" applyAlignment="1">
      <alignment horizontal="center" vertical="center"/>
    </xf>
    <xf numFmtId="0" fontId="18" fillId="34" borderId="13" xfId="53" applyFont="1" applyFill="1" applyBorder="1" applyAlignment="1">
      <alignment horizontal="center" vertical="center" wrapText="1"/>
      <protection/>
    </xf>
    <xf numFmtId="0" fontId="18" fillId="34" borderId="11" xfId="53" applyFont="1" applyFill="1" applyBorder="1" applyAlignment="1">
      <alignment horizontal="left" vertical="top" wrapText="1"/>
      <protection/>
    </xf>
    <xf numFmtId="0" fontId="18" fillId="35" borderId="11" xfId="0" applyFont="1" applyFill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 vertical="top"/>
    </xf>
    <xf numFmtId="167" fontId="18" fillId="0" borderId="11" xfId="0" applyNumberFormat="1" applyFont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67" fontId="8" fillId="0" borderId="11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top" wrapText="1"/>
    </xf>
    <xf numFmtId="0" fontId="15" fillId="34" borderId="11" xfId="0" applyFont="1" applyFill="1" applyBorder="1" applyAlignment="1">
      <alignment horizontal="center" vertical="top" wrapText="1"/>
    </xf>
    <xf numFmtId="171" fontId="15" fillId="33" borderId="11" xfId="0" applyNumberFormat="1" applyFont="1" applyFill="1" applyBorder="1" applyAlignment="1">
      <alignment horizontal="right" wrapText="1"/>
    </xf>
    <xf numFmtId="171" fontId="18" fillId="33" borderId="11" xfId="0" applyNumberFormat="1" applyFont="1" applyFill="1" applyBorder="1" applyAlignment="1">
      <alignment horizontal="right" wrapText="1"/>
    </xf>
    <xf numFmtId="171" fontId="21" fillId="33" borderId="11" xfId="0" applyNumberFormat="1" applyFont="1" applyFill="1" applyBorder="1" applyAlignment="1">
      <alignment horizontal="right" wrapText="1"/>
    </xf>
    <xf numFmtId="171" fontId="15" fillId="33" borderId="0" xfId="0" applyNumberFormat="1" applyFont="1" applyFill="1" applyBorder="1" applyAlignment="1">
      <alignment horizontal="right" wrapText="1"/>
    </xf>
    <xf numFmtId="0" fontId="22" fillId="34" borderId="11" xfId="0" applyFont="1" applyFill="1" applyBorder="1" applyAlignment="1">
      <alignment horizontal="center" vertical="top"/>
    </xf>
    <xf numFmtId="0" fontId="2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71" fontId="18" fillId="34" borderId="11" xfId="0" applyNumberFormat="1" applyFont="1" applyFill="1" applyBorder="1" applyAlignment="1">
      <alignment horizontal="center" vertical="center" wrapText="1"/>
    </xf>
    <xf numFmtId="171" fontId="18" fillId="0" borderId="0" xfId="0" applyNumberFormat="1" applyFont="1" applyAlignment="1">
      <alignment horizontal="center" vertical="center"/>
    </xf>
    <xf numFmtId="171" fontId="18" fillId="0" borderId="11" xfId="0" applyNumberFormat="1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top"/>
    </xf>
    <xf numFmtId="0" fontId="18" fillId="34" borderId="12" xfId="0" applyFont="1" applyFill="1" applyBorder="1" applyAlignment="1">
      <alignment horizontal="center" vertical="top"/>
    </xf>
    <xf numFmtId="0" fontId="15" fillId="34" borderId="13" xfId="0" applyFont="1" applyFill="1" applyBorder="1" applyAlignment="1">
      <alignment horizontal="center" vertical="top"/>
    </xf>
    <xf numFmtId="0" fontId="20" fillId="34" borderId="11" xfId="0" applyFont="1" applyFill="1" applyBorder="1" applyAlignment="1">
      <alignment horizontal="center" vertical="top"/>
    </xf>
    <xf numFmtId="0" fontId="24" fillId="34" borderId="11" xfId="0" applyFont="1" applyFill="1" applyBorder="1" applyAlignment="1">
      <alignment horizontal="center" vertical="top"/>
    </xf>
    <xf numFmtId="167" fontId="18" fillId="0" borderId="12" xfId="0" applyNumberFormat="1" applyFont="1" applyBorder="1" applyAlignment="1">
      <alignment horizontal="center" vertical="top"/>
    </xf>
    <xf numFmtId="0" fontId="15" fillId="34" borderId="11" xfId="0" applyFont="1" applyFill="1" applyBorder="1" applyAlignment="1">
      <alignment horizontal="left" vertical="center"/>
    </xf>
    <xf numFmtId="49" fontId="15" fillId="34" borderId="11" xfId="0" applyNumberFormat="1" applyFont="1" applyFill="1" applyBorder="1" applyAlignment="1">
      <alignment horizontal="center" vertical="center"/>
    </xf>
    <xf numFmtId="171" fontId="15" fillId="34" borderId="11" xfId="0" applyNumberFormat="1" applyFont="1" applyFill="1" applyBorder="1" applyAlignment="1">
      <alignment horizontal="center" vertical="center"/>
    </xf>
    <xf numFmtId="171" fontId="15" fillId="0" borderId="1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center" vertical="top"/>
    </xf>
    <xf numFmtId="167" fontId="18" fillId="0" borderId="0" xfId="0" applyNumberFormat="1" applyFont="1" applyAlignment="1">
      <alignment horizontal="center" vertical="top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6"/>
  <sheetViews>
    <sheetView tabSelected="1" view="pageBreakPreview" zoomScale="87" zoomScaleSheetLayoutView="87" zoomScalePageLayoutView="0" workbookViewId="0" topLeftCell="A1">
      <selection activeCell="I11" sqref="I11"/>
    </sheetView>
  </sheetViews>
  <sheetFormatPr defaultColWidth="9.00390625" defaultRowHeight="12.75"/>
  <cols>
    <col min="1" max="1" width="5.875" style="7" customWidth="1"/>
    <col min="2" max="2" width="60.375" style="8" customWidth="1"/>
    <col min="3" max="3" width="7.875" style="7" hidden="1" customWidth="1"/>
    <col min="4" max="4" width="16.875" style="1" customWidth="1"/>
    <col min="5" max="5" width="16.875" style="22" customWidth="1"/>
    <col min="6" max="6" width="11.875" style="7" customWidth="1"/>
    <col min="7" max="7" width="19.25390625" style="34" customWidth="1"/>
    <col min="8" max="8" width="9.125" style="1" hidden="1" customWidth="1"/>
    <col min="9" max="16384" width="9.125" style="1" customWidth="1"/>
  </cols>
  <sheetData>
    <row r="1" spans="2:7" ht="12.75">
      <c r="B1" s="36"/>
      <c r="C1" s="37"/>
      <c r="F1" s="22"/>
      <c r="G1" s="42" t="s">
        <v>137</v>
      </c>
    </row>
    <row r="2" spans="2:7" ht="12.75">
      <c r="B2" s="36"/>
      <c r="C2" s="37"/>
      <c r="F2" s="22"/>
      <c r="G2" s="41" t="s">
        <v>3</v>
      </c>
    </row>
    <row r="3" spans="2:7" ht="12.75">
      <c r="B3" s="36"/>
      <c r="C3" s="37"/>
      <c r="F3" s="22"/>
      <c r="G3" s="41" t="s">
        <v>15</v>
      </c>
    </row>
    <row r="4" spans="2:7" ht="12.75">
      <c r="B4" s="36"/>
      <c r="C4" s="37"/>
      <c r="F4" s="22"/>
      <c r="G4" s="41" t="s">
        <v>7</v>
      </c>
    </row>
    <row r="5" spans="2:7" ht="12.75">
      <c r="B5" s="36"/>
      <c r="C5" s="37"/>
      <c r="F5" s="22"/>
      <c r="G5" s="41" t="s">
        <v>0</v>
      </c>
    </row>
    <row r="6" spans="2:7" ht="12.75">
      <c r="B6" s="36"/>
      <c r="C6" s="37"/>
      <c r="F6" s="22"/>
      <c r="G6" s="41" t="s">
        <v>155</v>
      </c>
    </row>
    <row r="7" spans="2:7" ht="12.75">
      <c r="B7" s="36"/>
      <c r="C7" s="37"/>
      <c r="D7" s="40"/>
      <c r="E7" s="38"/>
      <c r="F7" s="37"/>
      <c r="G7" s="39"/>
    </row>
    <row r="10" spans="2:7" ht="76.5" customHeight="1">
      <c r="B10" s="146" t="s">
        <v>11</v>
      </c>
      <c r="C10" s="146"/>
      <c r="D10" s="147"/>
      <c r="E10" s="147"/>
      <c r="F10" s="147"/>
      <c r="G10" s="147"/>
    </row>
    <row r="11" spans="2:7" ht="19.5" customHeight="1">
      <c r="B11" s="147" t="s">
        <v>123</v>
      </c>
      <c r="C11" s="147"/>
      <c r="D11" s="147"/>
      <c r="E11" s="147"/>
      <c r="F11" s="147"/>
      <c r="G11" s="147"/>
    </row>
    <row r="12" ht="12.75" customHeight="1" thickBot="1">
      <c r="G12" s="34" t="s">
        <v>1</v>
      </c>
    </row>
    <row r="13" ht="13.5" hidden="1" thickBot="1"/>
    <row r="14" spans="1:8" s="2" customFormat="1" ht="50.25" customHeight="1" thickBot="1">
      <c r="A14" s="10" t="s">
        <v>4</v>
      </c>
      <c r="B14" s="12" t="s">
        <v>2</v>
      </c>
      <c r="C14" s="9"/>
      <c r="D14" s="14" t="s">
        <v>6</v>
      </c>
      <c r="E14" s="48" t="s">
        <v>14</v>
      </c>
      <c r="F14" s="14" t="s">
        <v>5</v>
      </c>
      <c r="G14" s="49" t="s">
        <v>130</v>
      </c>
      <c r="H14" s="4" t="s">
        <v>8</v>
      </c>
    </row>
    <row r="15" spans="1:8" s="2" customFormat="1" ht="27.75" customHeight="1" thickBot="1">
      <c r="A15" s="11"/>
      <c r="B15" s="56" t="s">
        <v>13</v>
      </c>
      <c r="C15" s="44"/>
      <c r="D15" s="45"/>
      <c r="E15" s="46"/>
      <c r="F15" s="45"/>
      <c r="G15" s="47">
        <f>G16+G67</f>
        <v>15756.564</v>
      </c>
      <c r="H15" s="4"/>
    </row>
    <row r="16" spans="1:8" s="2" customFormat="1" ht="26.25" customHeight="1">
      <c r="A16" s="23"/>
      <c r="B16" s="56" t="s">
        <v>12</v>
      </c>
      <c r="C16" s="44"/>
      <c r="D16" s="45"/>
      <c r="E16" s="46"/>
      <c r="F16" s="45"/>
      <c r="G16" s="47">
        <f>G17+G26+G37</f>
        <v>5636.226000000001</v>
      </c>
      <c r="H16" s="4"/>
    </row>
    <row r="17" spans="1:8" ht="48.75" customHeight="1">
      <c r="A17" s="24" t="s">
        <v>16</v>
      </c>
      <c r="B17" s="57" t="s">
        <v>17</v>
      </c>
      <c r="C17" s="58"/>
      <c r="D17" s="45" t="s">
        <v>19</v>
      </c>
      <c r="E17" s="46"/>
      <c r="F17" s="59"/>
      <c r="G17" s="47">
        <f>G18+G23</f>
        <v>60</v>
      </c>
      <c r="H17" s="5" t="e">
        <f>H19+#REF!</f>
        <v>#REF!</v>
      </c>
    </row>
    <row r="18" spans="1:8" ht="38.25" customHeight="1">
      <c r="A18" s="24"/>
      <c r="B18" s="60" t="s">
        <v>88</v>
      </c>
      <c r="C18" s="58"/>
      <c r="D18" s="45" t="s">
        <v>89</v>
      </c>
      <c r="E18" s="46"/>
      <c r="F18" s="59"/>
      <c r="G18" s="47">
        <f>G19</f>
        <v>55</v>
      </c>
      <c r="H18" s="5"/>
    </row>
    <row r="19" spans="1:8" ht="15.75">
      <c r="A19" s="25"/>
      <c r="B19" s="61" t="s">
        <v>20</v>
      </c>
      <c r="C19" s="62"/>
      <c r="D19" s="63" t="s">
        <v>87</v>
      </c>
      <c r="E19" s="64"/>
      <c r="F19" s="64"/>
      <c r="G19" s="65">
        <f>G20</f>
        <v>55</v>
      </c>
      <c r="H19" s="6">
        <v>55</v>
      </c>
    </row>
    <row r="20" spans="1:8" ht="48" customHeight="1">
      <c r="A20" s="25"/>
      <c r="B20" s="52" t="s">
        <v>90</v>
      </c>
      <c r="C20" s="62"/>
      <c r="D20" s="63" t="s">
        <v>87</v>
      </c>
      <c r="E20" s="64" t="s">
        <v>18</v>
      </c>
      <c r="F20" s="64"/>
      <c r="G20" s="65">
        <f>G21</f>
        <v>55</v>
      </c>
      <c r="H20" s="6"/>
    </row>
    <row r="21" spans="1:8" ht="32.25" customHeight="1">
      <c r="A21" s="25"/>
      <c r="B21" s="66" t="s">
        <v>37</v>
      </c>
      <c r="C21" s="62"/>
      <c r="D21" s="63" t="s">
        <v>87</v>
      </c>
      <c r="E21" s="64" t="s">
        <v>18</v>
      </c>
      <c r="F21" s="64" t="s">
        <v>10</v>
      </c>
      <c r="G21" s="65">
        <v>55</v>
      </c>
      <c r="H21" s="6"/>
    </row>
    <row r="22" spans="1:8" ht="47.25">
      <c r="A22" s="25"/>
      <c r="B22" s="67" t="s">
        <v>92</v>
      </c>
      <c r="C22" s="62"/>
      <c r="D22" s="63" t="s">
        <v>91</v>
      </c>
      <c r="E22" s="64"/>
      <c r="F22" s="64"/>
      <c r="G22" s="65">
        <f>G23</f>
        <v>5</v>
      </c>
      <c r="H22" s="6"/>
    </row>
    <row r="23" spans="1:8" ht="84.75" customHeight="1">
      <c r="A23" s="25"/>
      <c r="B23" s="61" t="s">
        <v>21</v>
      </c>
      <c r="C23" s="62"/>
      <c r="D23" s="63" t="s">
        <v>93</v>
      </c>
      <c r="E23" s="64"/>
      <c r="F23" s="64"/>
      <c r="G23" s="65">
        <f>G24</f>
        <v>5</v>
      </c>
      <c r="H23" s="6"/>
    </row>
    <row r="24" spans="1:8" ht="45.75" customHeight="1">
      <c r="A24" s="25"/>
      <c r="B24" s="52" t="s">
        <v>90</v>
      </c>
      <c r="C24" s="62"/>
      <c r="D24" s="63" t="s">
        <v>93</v>
      </c>
      <c r="E24" s="64" t="s">
        <v>18</v>
      </c>
      <c r="F24" s="64"/>
      <c r="G24" s="65">
        <f>G25</f>
        <v>5</v>
      </c>
      <c r="H24" s="6"/>
    </row>
    <row r="25" spans="1:8" ht="32.25" customHeight="1">
      <c r="A25" s="25"/>
      <c r="B25" s="66" t="s">
        <v>37</v>
      </c>
      <c r="C25" s="62"/>
      <c r="D25" s="63" t="s">
        <v>93</v>
      </c>
      <c r="E25" s="64" t="s">
        <v>18</v>
      </c>
      <c r="F25" s="64" t="s">
        <v>10</v>
      </c>
      <c r="G25" s="65">
        <v>5</v>
      </c>
      <c r="H25" s="6"/>
    </row>
    <row r="26" spans="1:8" ht="46.5" customHeight="1">
      <c r="A26" s="24" t="s">
        <v>9</v>
      </c>
      <c r="B26" s="57" t="s">
        <v>22</v>
      </c>
      <c r="C26" s="58"/>
      <c r="D26" s="45" t="s">
        <v>24</v>
      </c>
      <c r="E26" s="46"/>
      <c r="F26" s="59"/>
      <c r="G26" s="47">
        <f>G27</f>
        <v>1787.9</v>
      </c>
      <c r="H26" s="5" t="e">
        <f>#REF!+#REF!</f>
        <v>#REF!</v>
      </c>
    </row>
    <row r="27" spans="1:8" ht="94.5">
      <c r="A27" s="24"/>
      <c r="B27" s="60" t="s">
        <v>94</v>
      </c>
      <c r="C27" s="58"/>
      <c r="D27" s="45" t="s">
        <v>95</v>
      </c>
      <c r="E27" s="46"/>
      <c r="F27" s="59"/>
      <c r="G27" s="47">
        <f>G28+G31+G34</f>
        <v>1787.9</v>
      </c>
      <c r="H27" s="13"/>
    </row>
    <row r="28" spans="1:7" s="3" customFormat="1" ht="15.75">
      <c r="A28" s="26"/>
      <c r="B28" s="61" t="s">
        <v>149</v>
      </c>
      <c r="C28" s="62"/>
      <c r="D28" s="68" t="s">
        <v>96</v>
      </c>
      <c r="E28" s="64"/>
      <c r="F28" s="64"/>
      <c r="G28" s="65">
        <f>G29</f>
        <v>297.008</v>
      </c>
    </row>
    <row r="29" spans="1:7" s="3" customFormat="1" ht="15.75">
      <c r="A29" s="26"/>
      <c r="B29" s="66" t="s">
        <v>69</v>
      </c>
      <c r="C29" s="62"/>
      <c r="D29" s="68" t="s">
        <v>96</v>
      </c>
      <c r="E29" s="64" t="s">
        <v>97</v>
      </c>
      <c r="F29" s="64"/>
      <c r="G29" s="65">
        <f>G30</f>
        <v>297.008</v>
      </c>
    </row>
    <row r="30" spans="1:7" s="3" customFormat="1" ht="31.5">
      <c r="A30" s="26"/>
      <c r="B30" s="66" t="s">
        <v>37</v>
      </c>
      <c r="C30" s="62"/>
      <c r="D30" s="68" t="s">
        <v>96</v>
      </c>
      <c r="E30" s="64" t="s">
        <v>97</v>
      </c>
      <c r="F30" s="64" t="s">
        <v>10</v>
      </c>
      <c r="G30" s="65">
        <v>297.008</v>
      </c>
    </row>
    <row r="31" spans="1:7" ht="33.75" customHeight="1">
      <c r="A31" s="24"/>
      <c r="B31" s="61" t="s">
        <v>23</v>
      </c>
      <c r="C31" s="62"/>
      <c r="D31" s="54" t="s">
        <v>98</v>
      </c>
      <c r="E31" s="64"/>
      <c r="F31" s="64"/>
      <c r="G31" s="65">
        <f>G32</f>
        <v>1198.892</v>
      </c>
    </row>
    <row r="32" spans="1:7" ht="15.75">
      <c r="A32" s="24"/>
      <c r="B32" s="66" t="s">
        <v>69</v>
      </c>
      <c r="C32" s="62"/>
      <c r="D32" s="54" t="s">
        <v>98</v>
      </c>
      <c r="E32" s="64" t="s">
        <v>97</v>
      </c>
      <c r="F32" s="64"/>
      <c r="G32" s="65">
        <f>G33</f>
        <v>1198.892</v>
      </c>
    </row>
    <row r="33" spans="1:7" ht="31.5">
      <c r="A33" s="24"/>
      <c r="B33" s="66" t="s">
        <v>37</v>
      </c>
      <c r="C33" s="62"/>
      <c r="D33" s="54" t="s">
        <v>98</v>
      </c>
      <c r="E33" s="64" t="s">
        <v>97</v>
      </c>
      <c r="F33" s="64" t="s">
        <v>10</v>
      </c>
      <c r="G33" s="65">
        <v>1198.892</v>
      </c>
    </row>
    <row r="34" spans="1:7" ht="47.25">
      <c r="A34" s="24"/>
      <c r="B34" s="66" t="s">
        <v>147</v>
      </c>
      <c r="C34" s="62"/>
      <c r="D34" s="54" t="s">
        <v>148</v>
      </c>
      <c r="E34" s="64"/>
      <c r="F34" s="64"/>
      <c r="G34" s="65">
        <f>G35</f>
        <v>292</v>
      </c>
    </row>
    <row r="35" spans="1:7" ht="15.75">
      <c r="A35" s="24"/>
      <c r="B35" s="66" t="s">
        <v>69</v>
      </c>
      <c r="C35" s="62"/>
      <c r="D35" s="54" t="s">
        <v>148</v>
      </c>
      <c r="E35" s="64" t="s">
        <v>97</v>
      </c>
      <c r="F35" s="64"/>
      <c r="G35" s="65">
        <f>G36</f>
        <v>292</v>
      </c>
    </row>
    <row r="36" spans="1:7" ht="31.5">
      <c r="A36" s="24"/>
      <c r="B36" s="66" t="s">
        <v>37</v>
      </c>
      <c r="C36" s="62"/>
      <c r="D36" s="54" t="s">
        <v>148</v>
      </c>
      <c r="E36" s="64" t="s">
        <v>97</v>
      </c>
      <c r="F36" s="64" t="s">
        <v>10</v>
      </c>
      <c r="G36" s="65">
        <v>292</v>
      </c>
    </row>
    <row r="37" spans="1:7" ht="75" customHeight="1">
      <c r="A37" s="25" t="s">
        <v>30</v>
      </c>
      <c r="B37" s="69" t="s">
        <v>25</v>
      </c>
      <c r="C37" s="70"/>
      <c r="D37" s="71" t="s">
        <v>28</v>
      </c>
      <c r="E37" s="72"/>
      <c r="F37" s="73"/>
      <c r="G37" s="47">
        <f>G38</f>
        <v>3788.326</v>
      </c>
    </row>
    <row r="38" spans="1:8" ht="31.5">
      <c r="A38" s="51"/>
      <c r="B38" s="74" t="s">
        <v>26</v>
      </c>
      <c r="C38" s="72"/>
      <c r="D38" s="75" t="s">
        <v>29</v>
      </c>
      <c r="E38" s="72"/>
      <c r="F38" s="75"/>
      <c r="G38" s="47">
        <f>G39+G48+G53+G62</f>
        <v>3788.326</v>
      </c>
      <c r="H38" s="43" t="e">
        <f>H50+#REF!+#REF!+#REF!</f>
        <v>#REF!</v>
      </c>
    </row>
    <row r="39" spans="1:8" ht="32.25" customHeight="1">
      <c r="A39" s="51"/>
      <c r="B39" s="74" t="s">
        <v>120</v>
      </c>
      <c r="C39" s="72"/>
      <c r="D39" s="75" t="s">
        <v>117</v>
      </c>
      <c r="E39" s="72"/>
      <c r="F39" s="54"/>
      <c r="G39" s="47">
        <f>G40+G42+G44+G46</f>
        <v>1726.3</v>
      </c>
      <c r="H39" s="43"/>
    </row>
    <row r="40" spans="1:8" ht="47.25">
      <c r="A40" s="51"/>
      <c r="B40" s="52" t="s">
        <v>90</v>
      </c>
      <c r="C40" s="72"/>
      <c r="D40" s="54" t="s">
        <v>117</v>
      </c>
      <c r="E40" s="76" t="s">
        <v>18</v>
      </c>
      <c r="F40" s="54"/>
      <c r="G40" s="65">
        <f>G41</f>
        <v>320</v>
      </c>
      <c r="H40" s="43"/>
    </row>
    <row r="41" spans="1:8" ht="31.5">
      <c r="A41" s="51"/>
      <c r="B41" s="52" t="s">
        <v>37</v>
      </c>
      <c r="C41" s="76"/>
      <c r="D41" s="54" t="s">
        <v>117</v>
      </c>
      <c r="E41" s="76" t="s">
        <v>18</v>
      </c>
      <c r="F41" s="54">
        <v>240</v>
      </c>
      <c r="G41" s="65">
        <v>320</v>
      </c>
      <c r="H41" s="43"/>
    </row>
    <row r="42" spans="1:8" ht="15.75">
      <c r="A42" s="51"/>
      <c r="B42" s="52" t="s">
        <v>69</v>
      </c>
      <c r="C42" s="72"/>
      <c r="D42" s="54" t="s">
        <v>117</v>
      </c>
      <c r="E42" s="76" t="s">
        <v>97</v>
      </c>
      <c r="F42" s="54"/>
      <c r="G42" s="65">
        <f>G43</f>
        <v>400</v>
      </c>
      <c r="H42" s="43"/>
    </row>
    <row r="43" spans="1:8" ht="31.5">
      <c r="A43" s="51"/>
      <c r="B43" s="52" t="s">
        <v>37</v>
      </c>
      <c r="C43" s="72"/>
      <c r="D43" s="54" t="s">
        <v>117</v>
      </c>
      <c r="E43" s="76" t="s">
        <v>97</v>
      </c>
      <c r="F43" s="54">
        <v>240</v>
      </c>
      <c r="G43" s="65">
        <v>400</v>
      </c>
      <c r="H43" s="43"/>
    </row>
    <row r="44" spans="1:8" ht="15.75">
      <c r="A44" s="51"/>
      <c r="B44" s="52" t="s">
        <v>143</v>
      </c>
      <c r="C44" s="76"/>
      <c r="D44" s="54" t="s">
        <v>117</v>
      </c>
      <c r="E44" s="76" t="s">
        <v>72</v>
      </c>
      <c r="F44" s="54"/>
      <c r="G44" s="65">
        <f>G45</f>
        <v>32</v>
      </c>
      <c r="H44" s="43"/>
    </row>
    <row r="45" spans="1:8" ht="31.5">
      <c r="A45" s="51"/>
      <c r="B45" s="52" t="s">
        <v>37</v>
      </c>
      <c r="C45" s="76"/>
      <c r="D45" s="54" t="s">
        <v>117</v>
      </c>
      <c r="E45" s="76" t="s">
        <v>72</v>
      </c>
      <c r="F45" s="54">
        <v>240</v>
      </c>
      <c r="G45" s="65">
        <v>32</v>
      </c>
      <c r="H45" s="43"/>
    </row>
    <row r="46" spans="1:8" ht="15.75">
      <c r="A46" s="51"/>
      <c r="B46" s="52" t="s">
        <v>144</v>
      </c>
      <c r="C46" s="72"/>
      <c r="D46" s="54" t="s">
        <v>117</v>
      </c>
      <c r="E46" s="76" t="s">
        <v>27</v>
      </c>
      <c r="F46" s="54"/>
      <c r="G46" s="65">
        <f>G47</f>
        <v>974.3</v>
      </c>
      <c r="H46" s="43"/>
    </row>
    <row r="47" spans="1:8" ht="31.5">
      <c r="A47" s="51"/>
      <c r="B47" s="52" t="s">
        <v>37</v>
      </c>
      <c r="C47" s="72"/>
      <c r="D47" s="54" t="s">
        <v>117</v>
      </c>
      <c r="E47" s="76" t="s">
        <v>27</v>
      </c>
      <c r="F47" s="54">
        <v>240</v>
      </c>
      <c r="G47" s="65">
        <v>974.3</v>
      </c>
      <c r="H47" s="43"/>
    </row>
    <row r="48" spans="1:8" ht="31.5">
      <c r="A48" s="51"/>
      <c r="B48" s="74" t="s">
        <v>145</v>
      </c>
      <c r="C48" s="72"/>
      <c r="D48" s="75" t="s">
        <v>142</v>
      </c>
      <c r="E48" s="72"/>
      <c r="F48" s="75"/>
      <c r="G48" s="47">
        <f>G49+G51</f>
        <v>1087</v>
      </c>
      <c r="H48" s="43"/>
    </row>
    <row r="49" spans="1:8" ht="30.75" customHeight="1">
      <c r="A49" s="51"/>
      <c r="B49" s="52" t="s">
        <v>90</v>
      </c>
      <c r="C49" s="76"/>
      <c r="D49" s="54" t="s">
        <v>142</v>
      </c>
      <c r="E49" s="76" t="s">
        <v>18</v>
      </c>
      <c r="F49" s="54"/>
      <c r="G49" s="65">
        <f>G50</f>
        <v>559</v>
      </c>
      <c r="H49" s="43"/>
    </row>
    <row r="50" spans="1:8" ht="27.75" customHeight="1">
      <c r="A50" s="51"/>
      <c r="B50" s="66" t="s">
        <v>37</v>
      </c>
      <c r="C50" s="76"/>
      <c r="D50" s="54" t="s">
        <v>142</v>
      </c>
      <c r="E50" s="76" t="s">
        <v>18</v>
      </c>
      <c r="F50" s="54">
        <v>240</v>
      </c>
      <c r="G50" s="65">
        <v>559</v>
      </c>
      <c r="H50" s="43">
        <f>H51</f>
        <v>80</v>
      </c>
    </row>
    <row r="51" spans="1:8" ht="15.75">
      <c r="A51" s="51"/>
      <c r="B51" s="66" t="s">
        <v>74</v>
      </c>
      <c r="C51" s="77"/>
      <c r="D51" s="54" t="s">
        <v>142</v>
      </c>
      <c r="E51" s="76" t="s">
        <v>27</v>
      </c>
      <c r="F51" s="54"/>
      <c r="G51" s="65">
        <f>G52</f>
        <v>528</v>
      </c>
      <c r="H51" s="43">
        <v>80</v>
      </c>
    </row>
    <row r="52" spans="1:7" ht="32.25" customHeight="1">
      <c r="A52" s="51"/>
      <c r="B52" s="52" t="s">
        <v>37</v>
      </c>
      <c r="C52" s="78"/>
      <c r="D52" s="54" t="s">
        <v>142</v>
      </c>
      <c r="E52" s="76" t="s">
        <v>27</v>
      </c>
      <c r="F52" s="54">
        <v>240</v>
      </c>
      <c r="G52" s="65">
        <v>528</v>
      </c>
    </row>
    <row r="53" spans="1:7" ht="33" customHeight="1">
      <c r="A53" s="51"/>
      <c r="B53" s="79" t="s">
        <v>146</v>
      </c>
      <c r="C53" s="80"/>
      <c r="D53" s="75" t="s">
        <v>99</v>
      </c>
      <c r="E53" s="72"/>
      <c r="F53" s="75"/>
      <c r="G53" s="47">
        <f>G54+G56+G58+G60</f>
        <v>431.548</v>
      </c>
    </row>
    <row r="54" spans="1:7" ht="47.25">
      <c r="A54" s="51"/>
      <c r="B54" s="66" t="s">
        <v>90</v>
      </c>
      <c r="C54" s="78"/>
      <c r="D54" s="54" t="s">
        <v>99</v>
      </c>
      <c r="E54" s="76" t="s">
        <v>18</v>
      </c>
      <c r="F54" s="54"/>
      <c r="G54" s="65">
        <f>G55</f>
        <v>80</v>
      </c>
    </row>
    <row r="55" spans="1:7" ht="31.5">
      <c r="A55" s="51"/>
      <c r="B55" s="52" t="s">
        <v>37</v>
      </c>
      <c r="C55" s="72"/>
      <c r="D55" s="54" t="s">
        <v>99</v>
      </c>
      <c r="E55" s="76" t="s">
        <v>18</v>
      </c>
      <c r="F55" s="54">
        <v>240</v>
      </c>
      <c r="G55" s="65">
        <v>80</v>
      </c>
    </row>
    <row r="56" spans="1:7" ht="15.75">
      <c r="A56" s="51"/>
      <c r="B56" s="66" t="s">
        <v>69</v>
      </c>
      <c r="C56" s="72"/>
      <c r="D56" s="54" t="s">
        <v>99</v>
      </c>
      <c r="E56" s="76" t="s">
        <v>97</v>
      </c>
      <c r="F56" s="54"/>
      <c r="G56" s="65">
        <f>G57</f>
        <v>100</v>
      </c>
    </row>
    <row r="57" spans="1:7" ht="31.5">
      <c r="A57" s="51"/>
      <c r="B57" s="66" t="s">
        <v>37</v>
      </c>
      <c r="C57" s="77"/>
      <c r="D57" s="54" t="s">
        <v>99</v>
      </c>
      <c r="E57" s="76" t="s">
        <v>97</v>
      </c>
      <c r="F57" s="54">
        <v>240</v>
      </c>
      <c r="G57" s="65">
        <v>100</v>
      </c>
    </row>
    <row r="58" spans="1:7" ht="15.75">
      <c r="A58" s="51"/>
      <c r="B58" s="66" t="s">
        <v>143</v>
      </c>
      <c r="C58" s="77"/>
      <c r="D58" s="54" t="s">
        <v>99</v>
      </c>
      <c r="E58" s="76" t="s">
        <v>72</v>
      </c>
      <c r="F58" s="54"/>
      <c r="G58" s="65">
        <f>G59</f>
        <v>8</v>
      </c>
    </row>
    <row r="59" spans="1:7" ht="31.5">
      <c r="A59" s="51"/>
      <c r="B59" s="66" t="s">
        <v>37</v>
      </c>
      <c r="C59" s="77"/>
      <c r="D59" s="54" t="s">
        <v>99</v>
      </c>
      <c r="E59" s="76" t="s">
        <v>72</v>
      </c>
      <c r="F59" s="54">
        <v>240</v>
      </c>
      <c r="G59" s="65">
        <v>8</v>
      </c>
    </row>
    <row r="60" spans="1:7" ht="15.75">
      <c r="A60" s="51"/>
      <c r="B60" s="66" t="s">
        <v>74</v>
      </c>
      <c r="C60" s="77"/>
      <c r="D60" s="54" t="s">
        <v>99</v>
      </c>
      <c r="E60" s="76" t="s">
        <v>27</v>
      </c>
      <c r="F60" s="54"/>
      <c r="G60" s="65">
        <f>G61</f>
        <v>243.548</v>
      </c>
    </row>
    <row r="61" spans="1:7" ht="31.5">
      <c r="A61" s="51"/>
      <c r="B61" s="66" t="s">
        <v>37</v>
      </c>
      <c r="C61" s="77"/>
      <c r="D61" s="54" t="s">
        <v>99</v>
      </c>
      <c r="E61" s="76" t="s">
        <v>27</v>
      </c>
      <c r="F61" s="54">
        <v>240</v>
      </c>
      <c r="G61" s="65">
        <v>243.548</v>
      </c>
    </row>
    <row r="62" spans="1:7" ht="31.5">
      <c r="A62" s="51"/>
      <c r="B62" s="79" t="s">
        <v>145</v>
      </c>
      <c r="C62" s="72"/>
      <c r="D62" s="75" t="s">
        <v>114</v>
      </c>
      <c r="E62" s="72"/>
      <c r="F62" s="75"/>
      <c r="G62" s="47">
        <f>G63+G65</f>
        <v>543.478</v>
      </c>
    </row>
    <row r="63" spans="1:7" ht="47.25">
      <c r="A63" s="51"/>
      <c r="B63" s="66" t="s">
        <v>90</v>
      </c>
      <c r="C63" s="77"/>
      <c r="D63" s="54" t="s">
        <v>114</v>
      </c>
      <c r="E63" s="76" t="s">
        <v>18</v>
      </c>
      <c r="F63" s="54"/>
      <c r="G63" s="65">
        <f>G64</f>
        <v>139.739</v>
      </c>
    </row>
    <row r="64" spans="1:7" ht="31.5">
      <c r="A64" s="51"/>
      <c r="B64" s="67" t="s">
        <v>37</v>
      </c>
      <c r="C64" s="77"/>
      <c r="D64" s="54" t="s">
        <v>114</v>
      </c>
      <c r="E64" s="76" t="s">
        <v>18</v>
      </c>
      <c r="F64" s="54">
        <v>240</v>
      </c>
      <c r="G64" s="65">
        <v>139.739</v>
      </c>
    </row>
    <row r="65" spans="1:7" ht="15.75">
      <c r="A65" s="51"/>
      <c r="B65" s="67" t="s">
        <v>74</v>
      </c>
      <c r="C65" s="77"/>
      <c r="D65" s="54" t="s">
        <v>114</v>
      </c>
      <c r="E65" s="76" t="s">
        <v>27</v>
      </c>
      <c r="F65" s="54"/>
      <c r="G65" s="65">
        <f>G66</f>
        <v>403.739</v>
      </c>
    </row>
    <row r="66" spans="1:7" ht="31.5">
      <c r="A66" s="51"/>
      <c r="B66" s="67" t="s">
        <v>37</v>
      </c>
      <c r="C66" s="77"/>
      <c r="D66" s="54" t="s">
        <v>114</v>
      </c>
      <c r="E66" s="76" t="s">
        <v>27</v>
      </c>
      <c r="F66" s="54">
        <v>240</v>
      </c>
      <c r="G66" s="65">
        <v>403.739</v>
      </c>
    </row>
    <row r="67" spans="1:7" ht="21" customHeight="1">
      <c r="A67" s="23"/>
      <c r="B67" s="56" t="s">
        <v>31</v>
      </c>
      <c r="C67" s="44"/>
      <c r="D67" s="45"/>
      <c r="E67" s="46"/>
      <c r="F67" s="45"/>
      <c r="G67" s="47">
        <f>G68+G96+G103</f>
        <v>10120.338</v>
      </c>
    </row>
    <row r="68" spans="1:7" ht="45" customHeight="1">
      <c r="A68" s="28"/>
      <c r="B68" s="79" t="s">
        <v>55</v>
      </c>
      <c r="C68" s="44"/>
      <c r="D68" s="81" t="s">
        <v>34</v>
      </c>
      <c r="E68" s="46"/>
      <c r="F68" s="81"/>
      <c r="G68" s="82">
        <f>G69+G91</f>
        <v>6122.865</v>
      </c>
    </row>
    <row r="69" spans="1:7" ht="47.25">
      <c r="A69" s="28"/>
      <c r="B69" s="66" t="s">
        <v>100</v>
      </c>
      <c r="C69" s="44"/>
      <c r="D69" s="83" t="s">
        <v>56</v>
      </c>
      <c r="E69" s="46"/>
      <c r="F69" s="81"/>
      <c r="G69" s="82">
        <f>G70</f>
        <v>5254.611</v>
      </c>
    </row>
    <row r="70" spans="1:7" ht="15.75">
      <c r="A70" s="28"/>
      <c r="B70" s="52" t="s">
        <v>40</v>
      </c>
      <c r="C70" s="44"/>
      <c r="D70" s="83" t="s">
        <v>57</v>
      </c>
      <c r="E70" s="46"/>
      <c r="F70" s="81"/>
      <c r="G70" s="82">
        <f>G71+G76+G79+G82+G85+G88</f>
        <v>5254.611</v>
      </c>
    </row>
    <row r="71" spans="1:7" ht="15.75">
      <c r="A71" s="27"/>
      <c r="B71" s="66" t="s">
        <v>101</v>
      </c>
      <c r="C71" s="84"/>
      <c r="D71" s="63" t="s">
        <v>35</v>
      </c>
      <c r="E71" s="64"/>
      <c r="F71" s="63"/>
      <c r="G71" s="65">
        <f>G72</f>
        <v>4774.117</v>
      </c>
    </row>
    <row r="72" spans="1:7" ht="63">
      <c r="A72" s="27"/>
      <c r="B72" s="85" t="s">
        <v>32</v>
      </c>
      <c r="C72" s="84"/>
      <c r="D72" s="63" t="s">
        <v>35</v>
      </c>
      <c r="E72" s="64" t="s">
        <v>33</v>
      </c>
      <c r="F72" s="63"/>
      <c r="G72" s="65">
        <f>SUM(G73:G75)</f>
        <v>4774.117</v>
      </c>
    </row>
    <row r="73" spans="1:7" ht="31.5">
      <c r="A73" s="27"/>
      <c r="B73" s="85" t="s">
        <v>36</v>
      </c>
      <c r="C73" s="84"/>
      <c r="D73" s="63" t="s">
        <v>35</v>
      </c>
      <c r="E73" s="64" t="s">
        <v>33</v>
      </c>
      <c r="F73" s="63">
        <v>120</v>
      </c>
      <c r="G73" s="65">
        <v>3877</v>
      </c>
    </row>
    <row r="74" spans="1:7" ht="31.5">
      <c r="A74" s="27"/>
      <c r="B74" s="85" t="s">
        <v>37</v>
      </c>
      <c r="C74" s="84"/>
      <c r="D74" s="63" t="s">
        <v>35</v>
      </c>
      <c r="E74" s="64" t="s">
        <v>33</v>
      </c>
      <c r="F74" s="63">
        <v>240</v>
      </c>
      <c r="G74" s="86">
        <v>889.117</v>
      </c>
    </row>
    <row r="75" spans="1:7" ht="15.75">
      <c r="A75" s="27"/>
      <c r="B75" s="85" t="s">
        <v>38</v>
      </c>
      <c r="C75" s="84"/>
      <c r="D75" s="63" t="s">
        <v>35</v>
      </c>
      <c r="E75" s="64" t="s">
        <v>33</v>
      </c>
      <c r="F75" s="63">
        <v>850</v>
      </c>
      <c r="G75" s="86">
        <v>8</v>
      </c>
    </row>
    <row r="76" spans="1:7" ht="52.5" customHeight="1">
      <c r="A76" s="27"/>
      <c r="B76" s="66" t="s">
        <v>102</v>
      </c>
      <c r="C76" s="78"/>
      <c r="D76" s="83" t="s">
        <v>116</v>
      </c>
      <c r="E76" s="77"/>
      <c r="F76" s="83"/>
      <c r="G76" s="65">
        <f>G77</f>
        <v>21.614</v>
      </c>
    </row>
    <row r="77" spans="1:7" ht="53.25" customHeight="1">
      <c r="A77" s="27"/>
      <c r="B77" s="85" t="s">
        <v>32</v>
      </c>
      <c r="C77" s="84"/>
      <c r="D77" s="83" t="s">
        <v>116</v>
      </c>
      <c r="E77" s="64" t="s">
        <v>33</v>
      </c>
      <c r="F77" s="63"/>
      <c r="G77" s="65">
        <f>G78</f>
        <v>21.614</v>
      </c>
    </row>
    <row r="78" spans="1:7" ht="15.75">
      <c r="A78" s="27"/>
      <c r="B78" s="87" t="s">
        <v>51</v>
      </c>
      <c r="C78" s="78"/>
      <c r="D78" s="83" t="s">
        <v>116</v>
      </c>
      <c r="E78" s="77" t="s">
        <v>33</v>
      </c>
      <c r="F78" s="83">
        <v>540</v>
      </c>
      <c r="G78" s="65">
        <v>21.614</v>
      </c>
    </row>
    <row r="79" spans="1:7" ht="47.25">
      <c r="A79" s="27"/>
      <c r="B79" s="88" t="s">
        <v>45</v>
      </c>
      <c r="C79" s="62"/>
      <c r="D79" s="64" t="s">
        <v>46</v>
      </c>
      <c r="E79" s="64"/>
      <c r="F79" s="64"/>
      <c r="G79" s="65">
        <f>G80</f>
        <v>202.6</v>
      </c>
    </row>
    <row r="80" spans="1:7" ht="63">
      <c r="A80" s="27"/>
      <c r="B80" s="85" t="s">
        <v>32</v>
      </c>
      <c r="C80" s="84"/>
      <c r="D80" s="64" t="s">
        <v>46</v>
      </c>
      <c r="E80" s="64" t="s">
        <v>33</v>
      </c>
      <c r="F80" s="63"/>
      <c r="G80" s="65">
        <f>G81</f>
        <v>202.6</v>
      </c>
    </row>
    <row r="81" spans="1:7" ht="15.75">
      <c r="A81" s="27"/>
      <c r="B81" s="88" t="s">
        <v>47</v>
      </c>
      <c r="C81" s="62"/>
      <c r="D81" s="64" t="s">
        <v>46</v>
      </c>
      <c r="E81" s="64" t="s">
        <v>33</v>
      </c>
      <c r="F81" s="64" t="s">
        <v>48</v>
      </c>
      <c r="G81" s="65">
        <v>202.6</v>
      </c>
    </row>
    <row r="82" spans="1:7" ht="78.75">
      <c r="A82" s="27"/>
      <c r="B82" s="88" t="s">
        <v>49</v>
      </c>
      <c r="C82" s="62"/>
      <c r="D82" s="64" t="s">
        <v>50</v>
      </c>
      <c r="E82" s="64"/>
      <c r="F82" s="64"/>
      <c r="G82" s="65">
        <f>G83</f>
        <v>140.8</v>
      </c>
    </row>
    <row r="83" spans="1:7" ht="63">
      <c r="A83" s="27"/>
      <c r="B83" s="85" t="s">
        <v>32</v>
      </c>
      <c r="C83" s="84"/>
      <c r="D83" s="64" t="s">
        <v>46</v>
      </c>
      <c r="E83" s="64" t="s">
        <v>33</v>
      </c>
      <c r="F83" s="63"/>
      <c r="G83" s="65">
        <f>G84</f>
        <v>140.8</v>
      </c>
    </row>
    <row r="84" spans="1:7" ht="15.75">
      <c r="A84" s="27"/>
      <c r="B84" s="88" t="s">
        <v>51</v>
      </c>
      <c r="C84" s="62"/>
      <c r="D84" s="64" t="s">
        <v>50</v>
      </c>
      <c r="E84" s="64" t="s">
        <v>33</v>
      </c>
      <c r="F84" s="64" t="s">
        <v>48</v>
      </c>
      <c r="G84" s="65">
        <v>140.8</v>
      </c>
    </row>
    <row r="85" spans="1:7" ht="47.25">
      <c r="A85" s="27"/>
      <c r="B85" s="89" t="s">
        <v>150</v>
      </c>
      <c r="C85" s="90"/>
      <c r="D85" s="91" t="s">
        <v>58</v>
      </c>
      <c r="E85" s="92"/>
      <c r="F85" s="83"/>
      <c r="G85" s="65">
        <f>G86</f>
        <v>114.48</v>
      </c>
    </row>
    <row r="86" spans="1:7" ht="47.25">
      <c r="A86" s="27"/>
      <c r="B86" s="85" t="s">
        <v>54</v>
      </c>
      <c r="C86" s="84"/>
      <c r="D86" s="91" t="s">
        <v>58</v>
      </c>
      <c r="E86" s="92" t="s">
        <v>103</v>
      </c>
      <c r="F86" s="63"/>
      <c r="G86" s="65">
        <f>G87</f>
        <v>114.48</v>
      </c>
    </row>
    <row r="87" spans="1:7" ht="15.75">
      <c r="A87" s="27"/>
      <c r="B87" s="88" t="s">
        <v>51</v>
      </c>
      <c r="C87" s="62"/>
      <c r="D87" s="91" t="s">
        <v>58</v>
      </c>
      <c r="E87" s="92" t="s">
        <v>103</v>
      </c>
      <c r="F87" s="64" t="s">
        <v>48</v>
      </c>
      <c r="G87" s="65">
        <v>114.48</v>
      </c>
    </row>
    <row r="88" spans="1:7" ht="78.75">
      <c r="A88" s="27"/>
      <c r="B88" s="85" t="s">
        <v>52</v>
      </c>
      <c r="C88" s="78"/>
      <c r="D88" s="83" t="s">
        <v>53</v>
      </c>
      <c r="E88" s="77"/>
      <c r="F88" s="83"/>
      <c r="G88" s="65">
        <f>G89</f>
        <v>1</v>
      </c>
    </row>
    <row r="89" spans="1:7" ht="31.5">
      <c r="A89" s="27"/>
      <c r="B89" s="66" t="s">
        <v>134</v>
      </c>
      <c r="C89" s="78"/>
      <c r="D89" s="83" t="s">
        <v>53</v>
      </c>
      <c r="E89" s="77" t="s">
        <v>133</v>
      </c>
      <c r="F89" s="83"/>
      <c r="G89" s="65">
        <f>G90</f>
        <v>1</v>
      </c>
    </row>
    <row r="90" spans="1:7" ht="31.5">
      <c r="A90" s="27"/>
      <c r="B90" s="85" t="s">
        <v>37</v>
      </c>
      <c r="C90" s="78"/>
      <c r="D90" s="83" t="s">
        <v>53</v>
      </c>
      <c r="E90" s="77" t="s">
        <v>133</v>
      </c>
      <c r="F90" s="83">
        <v>240</v>
      </c>
      <c r="G90" s="65">
        <v>1</v>
      </c>
    </row>
    <row r="91" spans="1:7" ht="60" customHeight="1">
      <c r="A91" s="27"/>
      <c r="B91" s="79" t="s">
        <v>105</v>
      </c>
      <c r="C91" s="44"/>
      <c r="D91" s="45" t="s">
        <v>39</v>
      </c>
      <c r="E91" s="46"/>
      <c r="F91" s="45"/>
      <c r="G91" s="47">
        <f>G93</f>
        <v>868.254</v>
      </c>
    </row>
    <row r="92" spans="1:7" ht="16.5" customHeight="1">
      <c r="A92" s="27"/>
      <c r="B92" s="85" t="s">
        <v>40</v>
      </c>
      <c r="C92" s="84"/>
      <c r="D92" s="63" t="s">
        <v>41</v>
      </c>
      <c r="E92" s="64"/>
      <c r="F92" s="64"/>
      <c r="G92" s="65">
        <f>G93</f>
        <v>868.254</v>
      </c>
    </row>
    <row r="93" spans="1:256" s="20" customFormat="1" ht="47.25">
      <c r="A93" s="27"/>
      <c r="B93" s="66" t="s">
        <v>42</v>
      </c>
      <c r="C93" s="84"/>
      <c r="D93" s="63" t="s">
        <v>43</v>
      </c>
      <c r="E93" s="64"/>
      <c r="F93" s="64"/>
      <c r="G93" s="65">
        <f>G94</f>
        <v>868.254</v>
      </c>
      <c r="H93" s="15"/>
      <c r="I93" s="16"/>
      <c r="J93" s="17"/>
      <c r="K93" s="18"/>
      <c r="L93" s="17"/>
      <c r="M93" s="15"/>
      <c r="N93" s="19"/>
      <c r="O93" s="15"/>
      <c r="P93" s="16"/>
      <c r="Q93" s="17"/>
      <c r="R93" s="18"/>
      <c r="S93" s="17"/>
      <c r="T93" s="15"/>
      <c r="U93" s="19"/>
      <c r="V93" s="15"/>
      <c r="W93" s="16"/>
      <c r="X93" s="17"/>
      <c r="Y93" s="18"/>
      <c r="Z93" s="17"/>
      <c r="AA93" s="15"/>
      <c r="AB93" s="19"/>
      <c r="AC93" s="15"/>
      <c r="AD93" s="16"/>
      <c r="AE93" s="17"/>
      <c r="AF93" s="18"/>
      <c r="AG93" s="17"/>
      <c r="AH93" s="15"/>
      <c r="AI93" s="19"/>
      <c r="AJ93" s="15"/>
      <c r="AK93" s="16"/>
      <c r="AL93" s="17"/>
      <c r="AM93" s="18"/>
      <c r="AN93" s="17"/>
      <c r="AO93" s="15"/>
      <c r="AP93" s="19"/>
      <c r="AQ93" s="15"/>
      <c r="AR93" s="16"/>
      <c r="AS93" s="17"/>
      <c r="AT93" s="18"/>
      <c r="AU93" s="17"/>
      <c r="AV93" s="15"/>
      <c r="AW93" s="19"/>
      <c r="AX93" s="15"/>
      <c r="AY93" s="16"/>
      <c r="AZ93" s="17"/>
      <c r="BA93" s="18"/>
      <c r="BB93" s="17"/>
      <c r="BC93" s="15"/>
      <c r="BD93" s="19"/>
      <c r="BE93" s="15"/>
      <c r="BF93" s="16"/>
      <c r="BG93" s="17"/>
      <c r="BH93" s="18"/>
      <c r="BI93" s="17"/>
      <c r="BJ93" s="15"/>
      <c r="BK93" s="19"/>
      <c r="BL93" s="15"/>
      <c r="BM93" s="16"/>
      <c r="BN93" s="17"/>
      <c r="BO93" s="18"/>
      <c r="BP93" s="17"/>
      <c r="BQ93" s="15"/>
      <c r="BR93" s="19"/>
      <c r="BS93" s="15"/>
      <c r="BT93" s="16"/>
      <c r="BU93" s="17"/>
      <c r="BV93" s="18"/>
      <c r="BW93" s="17"/>
      <c r="BX93" s="15"/>
      <c r="BY93" s="19"/>
      <c r="BZ93" s="15"/>
      <c r="CA93" s="16"/>
      <c r="CB93" s="17"/>
      <c r="CC93" s="18"/>
      <c r="CD93" s="17"/>
      <c r="CE93" s="15"/>
      <c r="CF93" s="19"/>
      <c r="CG93" s="15"/>
      <c r="CH93" s="16"/>
      <c r="CI93" s="17"/>
      <c r="CJ93" s="18"/>
      <c r="CK93" s="17"/>
      <c r="CL93" s="15"/>
      <c r="CM93" s="19"/>
      <c r="CN93" s="15"/>
      <c r="CO93" s="16"/>
      <c r="CP93" s="17"/>
      <c r="CQ93" s="18"/>
      <c r="CR93" s="17"/>
      <c r="CS93" s="15"/>
      <c r="CT93" s="19"/>
      <c r="CU93" s="15"/>
      <c r="CV93" s="16"/>
      <c r="CW93" s="17"/>
      <c r="CX93" s="18"/>
      <c r="CY93" s="17"/>
      <c r="CZ93" s="15"/>
      <c r="DA93" s="19"/>
      <c r="DB93" s="15"/>
      <c r="DC93" s="16"/>
      <c r="DD93" s="17"/>
      <c r="DE93" s="18"/>
      <c r="DF93" s="17"/>
      <c r="DG93" s="15"/>
      <c r="DH93" s="19"/>
      <c r="DI93" s="15"/>
      <c r="DJ93" s="16"/>
      <c r="DK93" s="17"/>
      <c r="DL93" s="18"/>
      <c r="DM93" s="17"/>
      <c r="DN93" s="15"/>
      <c r="DO93" s="19"/>
      <c r="DP93" s="15"/>
      <c r="DQ93" s="16"/>
      <c r="DR93" s="17"/>
      <c r="DS93" s="18"/>
      <c r="DT93" s="17"/>
      <c r="DU93" s="15"/>
      <c r="DV93" s="19"/>
      <c r="DW93" s="15"/>
      <c r="DX93" s="16"/>
      <c r="DY93" s="17"/>
      <c r="DZ93" s="18"/>
      <c r="EA93" s="17"/>
      <c r="EB93" s="15"/>
      <c r="EC93" s="19"/>
      <c r="ED93" s="15"/>
      <c r="EE93" s="16"/>
      <c r="EF93" s="17"/>
      <c r="EG93" s="18"/>
      <c r="EH93" s="17"/>
      <c r="EI93" s="15"/>
      <c r="EJ93" s="19"/>
      <c r="EK93" s="15"/>
      <c r="EL93" s="16"/>
      <c r="EM93" s="17"/>
      <c r="EN93" s="18"/>
      <c r="EO93" s="17"/>
      <c r="EP93" s="15"/>
      <c r="EQ93" s="19"/>
      <c r="ER93" s="15"/>
      <c r="ES93" s="16"/>
      <c r="ET93" s="17"/>
      <c r="EU93" s="18"/>
      <c r="EV93" s="17"/>
      <c r="EW93" s="15"/>
      <c r="EX93" s="19"/>
      <c r="EY93" s="15"/>
      <c r="EZ93" s="16"/>
      <c r="FA93" s="17"/>
      <c r="FB93" s="18"/>
      <c r="FC93" s="17"/>
      <c r="FD93" s="15"/>
      <c r="FE93" s="19"/>
      <c r="FF93" s="15"/>
      <c r="FG93" s="16"/>
      <c r="FH93" s="17"/>
      <c r="FI93" s="18"/>
      <c r="FJ93" s="17"/>
      <c r="FK93" s="15"/>
      <c r="FL93" s="19"/>
      <c r="FM93" s="15"/>
      <c r="FN93" s="16"/>
      <c r="FO93" s="17"/>
      <c r="FP93" s="18"/>
      <c r="FQ93" s="17"/>
      <c r="FR93" s="15"/>
      <c r="FS93" s="19"/>
      <c r="FT93" s="15"/>
      <c r="FU93" s="16"/>
      <c r="FV93" s="17"/>
      <c r="FW93" s="18"/>
      <c r="FX93" s="17"/>
      <c r="FY93" s="15"/>
      <c r="FZ93" s="19"/>
      <c r="GA93" s="15"/>
      <c r="GB93" s="16"/>
      <c r="GC93" s="17"/>
      <c r="GD93" s="18"/>
      <c r="GE93" s="17"/>
      <c r="GF93" s="15"/>
      <c r="GG93" s="19"/>
      <c r="GH93" s="15"/>
      <c r="GI93" s="16"/>
      <c r="GJ93" s="17"/>
      <c r="GK93" s="18"/>
      <c r="GL93" s="17"/>
      <c r="GM93" s="15"/>
      <c r="GN93" s="19"/>
      <c r="GO93" s="15"/>
      <c r="GP93" s="16"/>
      <c r="GQ93" s="17"/>
      <c r="GR93" s="18"/>
      <c r="GS93" s="17"/>
      <c r="GT93" s="15"/>
      <c r="GU93" s="19"/>
      <c r="GV93" s="15"/>
      <c r="GW93" s="16"/>
      <c r="GX93" s="17"/>
      <c r="GY93" s="18"/>
      <c r="GZ93" s="17"/>
      <c r="HA93" s="15"/>
      <c r="HB93" s="19"/>
      <c r="HC93" s="15"/>
      <c r="HD93" s="16"/>
      <c r="HE93" s="17"/>
      <c r="HF93" s="18"/>
      <c r="HG93" s="17"/>
      <c r="HH93" s="15"/>
      <c r="HI93" s="19"/>
      <c r="HJ93" s="15"/>
      <c r="HK93" s="16"/>
      <c r="HL93" s="17"/>
      <c r="HM93" s="18"/>
      <c r="HN93" s="17"/>
      <c r="HO93" s="15"/>
      <c r="HP93" s="19"/>
      <c r="HQ93" s="15"/>
      <c r="HR93" s="16"/>
      <c r="HS93" s="17"/>
      <c r="HT93" s="18"/>
      <c r="HU93" s="17"/>
      <c r="HV93" s="15"/>
      <c r="HW93" s="19"/>
      <c r="HX93" s="15"/>
      <c r="HY93" s="16"/>
      <c r="HZ93" s="17"/>
      <c r="IA93" s="18"/>
      <c r="IB93" s="17"/>
      <c r="IC93" s="15"/>
      <c r="ID93" s="19"/>
      <c r="IE93" s="15"/>
      <c r="IF93" s="16"/>
      <c r="IG93" s="17"/>
      <c r="IH93" s="18"/>
      <c r="II93" s="17"/>
      <c r="IJ93" s="15"/>
      <c r="IK93" s="19"/>
      <c r="IL93" s="15"/>
      <c r="IM93" s="16"/>
      <c r="IN93" s="17"/>
      <c r="IO93" s="18"/>
      <c r="IP93" s="17"/>
      <c r="IQ93" s="15"/>
      <c r="IR93" s="19"/>
      <c r="IS93" s="15"/>
      <c r="IT93" s="16"/>
      <c r="IU93" s="17"/>
      <c r="IV93" s="18"/>
    </row>
    <row r="94" spans="1:7" ht="63">
      <c r="A94" s="27"/>
      <c r="B94" s="85" t="s">
        <v>32</v>
      </c>
      <c r="C94" s="84"/>
      <c r="D94" s="63" t="s">
        <v>43</v>
      </c>
      <c r="E94" s="64" t="s">
        <v>33</v>
      </c>
      <c r="F94" s="64"/>
      <c r="G94" s="65">
        <f>G95</f>
        <v>868.254</v>
      </c>
    </row>
    <row r="95" spans="1:7" ht="31.5">
      <c r="A95" s="29"/>
      <c r="B95" s="93" t="s">
        <v>36</v>
      </c>
      <c r="C95" s="94"/>
      <c r="D95" s="95" t="s">
        <v>43</v>
      </c>
      <c r="E95" s="96" t="s">
        <v>33</v>
      </c>
      <c r="F95" s="96" t="s">
        <v>44</v>
      </c>
      <c r="G95" s="97">
        <v>868.254</v>
      </c>
    </row>
    <row r="96" spans="1:7" ht="31.5">
      <c r="A96" s="28"/>
      <c r="B96" s="79" t="s">
        <v>107</v>
      </c>
      <c r="C96" s="44"/>
      <c r="D96" s="81" t="s">
        <v>106</v>
      </c>
      <c r="E96" s="46"/>
      <c r="F96" s="81"/>
      <c r="G96" s="82">
        <f>G97</f>
        <v>60.883</v>
      </c>
    </row>
    <row r="97" spans="1:7" ht="15.75">
      <c r="A97" s="30"/>
      <c r="B97" s="98" t="s">
        <v>40</v>
      </c>
      <c r="C97" s="99"/>
      <c r="D97" s="100" t="s">
        <v>108</v>
      </c>
      <c r="E97" s="101"/>
      <c r="F97" s="102"/>
      <c r="G97" s="103">
        <f>G98</f>
        <v>60.883</v>
      </c>
    </row>
    <row r="98" spans="1:7" ht="15.75">
      <c r="A98" s="28"/>
      <c r="B98" s="52" t="s">
        <v>40</v>
      </c>
      <c r="C98" s="84"/>
      <c r="D98" s="63" t="s">
        <v>110</v>
      </c>
      <c r="E98" s="64"/>
      <c r="F98" s="83"/>
      <c r="G98" s="65">
        <f>G99</f>
        <v>60.883</v>
      </c>
    </row>
    <row r="99" spans="1:7" ht="63">
      <c r="A99" s="31"/>
      <c r="B99" s="61" t="s">
        <v>68</v>
      </c>
      <c r="C99" s="84"/>
      <c r="D99" s="63" t="s">
        <v>109</v>
      </c>
      <c r="E99" s="64"/>
      <c r="F99" s="63"/>
      <c r="G99" s="65">
        <f>G100</f>
        <v>60.883</v>
      </c>
    </row>
    <row r="100" spans="1:7" ht="15.75">
      <c r="A100" s="31"/>
      <c r="B100" s="61" t="s">
        <v>67</v>
      </c>
      <c r="C100" s="84"/>
      <c r="D100" s="63" t="s">
        <v>109</v>
      </c>
      <c r="E100" s="64" t="s">
        <v>104</v>
      </c>
      <c r="F100" s="63"/>
      <c r="G100" s="65">
        <f>G101+G102</f>
        <v>60.883</v>
      </c>
    </row>
    <row r="101" spans="1:7" ht="31.5">
      <c r="A101" s="31"/>
      <c r="B101" s="85" t="s">
        <v>37</v>
      </c>
      <c r="C101" s="84"/>
      <c r="D101" s="63" t="s">
        <v>109</v>
      </c>
      <c r="E101" s="64" t="s">
        <v>104</v>
      </c>
      <c r="F101" s="63">
        <v>240</v>
      </c>
      <c r="G101" s="65">
        <v>60</v>
      </c>
    </row>
    <row r="102" spans="1:7" ht="15.75">
      <c r="A102" s="31"/>
      <c r="B102" s="85" t="s">
        <v>38</v>
      </c>
      <c r="C102" s="84"/>
      <c r="D102" s="63" t="s">
        <v>136</v>
      </c>
      <c r="E102" s="64" t="s">
        <v>104</v>
      </c>
      <c r="F102" s="63">
        <v>850</v>
      </c>
      <c r="G102" s="65">
        <v>0.883</v>
      </c>
    </row>
    <row r="103" spans="1:7" ht="47.25">
      <c r="A103" s="28"/>
      <c r="B103" s="79" t="s">
        <v>60</v>
      </c>
      <c r="C103" s="44"/>
      <c r="D103" s="81" t="s">
        <v>61</v>
      </c>
      <c r="E103" s="46"/>
      <c r="F103" s="81"/>
      <c r="G103" s="82">
        <f>G104</f>
        <v>3936.5899999999997</v>
      </c>
    </row>
    <row r="104" spans="1:7" ht="15.75">
      <c r="A104" s="27"/>
      <c r="B104" s="61" t="s">
        <v>62</v>
      </c>
      <c r="C104" s="90"/>
      <c r="D104" s="54" t="s">
        <v>63</v>
      </c>
      <c r="E104" s="92"/>
      <c r="F104" s="83"/>
      <c r="G104" s="65">
        <f>G105</f>
        <v>3936.5899999999997</v>
      </c>
    </row>
    <row r="105" spans="1:7" ht="15.75">
      <c r="A105" s="27"/>
      <c r="B105" s="61" t="s">
        <v>62</v>
      </c>
      <c r="C105" s="90"/>
      <c r="D105" s="54" t="s">
        <v>64</v>
      </c>
      <c r="E105" s="92"/>
      <c r="F105" s="83"/>
      <c r="G105" s="65">
        <f>G106+G109+G112+G117+G120+G123+G127+G133+G130</f>
        <v>3936.5899999999997</v>
      </c>
    </row>
    <row r="106" spans="1:7" ht="47.25">
      <c r="A106" s="32"/>
      <c r="B106" s="61" t="s">
        <v>65</v>
      </c>
      <c r="C106" s="104"/>
      <c r="D106" s="54" t="s">
        <v>66</v>
      </c>
      <c r="E106" s="105"/>
      <c r="F106" s="106"/>
      <c r="G106" s="65">
        <f>G107</f>
        <v>50</v>
      </c>
    </row>
    <row r="107" spans="1:7" ht="15.75">
      <c r="A107" s="27"/>
      <c r="B107" s="66" t="s">
        <v>59</v>
      </c>
      <c r="C107" s="90"/>
      <c r="D107" s="54" t="s">
        <v>66</v>
      </c>
      <c r="E107" s="92" t="s">
        <v>115</v>
      </c>
      <c r="F107" s="83"/>
      <c r="G107" s="65">
        <f>G108</f>
        <v>50</v>
      </c>
    </row>
    <row r="108" spans="1:7" ht="15.75">
      <c r="A108" s="27"/>
      <c r="B108" s="52" t="s">
        <v>111</v>
      </c>
      <c r="C108" s="90"/>
      <c r="D108" s="54" t="s">
        <v>66</v>
      </c>
      <c r="E108" s="92" t="s">
        <v>115</v>
      </c>
      <c r="F108" s="83">
        <v>870</v>
      </c>
      <c r="G108" s="65">
        <v>50</v>
      </c>
    </row>
    <row r="109" spans="1:7" ht="15.75">
      <c r="A109" s="28"/>
      <c r="B109" s="61" t="s">
        <v>83</v>
      </c>
      <c r="C109" s="78"/>
      <c r="D109" s="54" t="s">
        <v>84</v>
      </c>
      <c r="E109" s="77"/>
      <c r="F109" s="83"/>
      <c r="G109" s="107">
        <f>G110</f>
        <v>333</v>
      </c>
    </row>
    <row r="110" spans="1:7" ht="15.75">
      <c r="A110" s="28"/>
      <c r="B110" s="66" t="s">
        <v>82</v>
      </c>
      <c r="C110" s="78"/>
      <c r="D110" s="54" t="s">
        <v>84</v>
      </c>
      <c r="E110" s="77">
        <v>1001</v>
      </c>
      <c r="F110" s="83"/>
      <c r="G110" s="107">
        <f>G111</f>
        <v>333</v>
      </c>
    </row>
    <row r="111" spans="1:7" ht="31.5">
      <c r="A111" s="28"/>
      <c r="B111" s="52" t="s">
        <v>112</v>
      </c>
      <c r="C111" s="78"/>
      <c r="D111" s="54" t="s">
        <v>84</v>
      </c>
      <c r="E111" s="77">
        <v>1001</v>
      </c>
      <c r="F111" s="83">
        <v>320</v>
      </c>
      <c r="G111" s="107">
        <v>333</v>
      </c>
    </row>
    <row r="112" spans="1:7" ht="15.75">
      <c r="A112" s="32"/>
      <c r="B112" s="67" t="s">
        <v>121</v>
      </c>
      <c r="C112" s="104"/>
      <c r="D112" s="108" t="s">
        <v>118</v>
      </c>
      <c r="E112" s="77"/>
      <c r="F112" s="83"/>
      <c r="G112" s="65">
        <f>G113+G115</f>
        <v>893.19</v>
      </c>
    </row>
    <row r="113" spans="1:7" ht="15.75">
      <c r="A113" s="32"/>
      <c r="B113" s="67" t="s">
        <v>125</v>
      </c>
      <c r="C113" s="104"/>
      <c r="D113" s="108" t="s">
        <v>118</v>
      </c>
      <c r="E113" s="77" t="s">
        <v>113</v>
      </c>
      <c r="F113" s="83"/>
      <c r="G113" s="65">
        <f>G114</f>
        <v>103.44</v>
      </c>
    </row>
    <row r="114" spans="1:7" ht="31.5">
      <c r="A114" s="32"/>
      <c r="B114" s="67" t="s">
        <v>37</v>
      </c>
      <c r="C114" s="104"/>
      <c r="D114" s="108" t="s">
        <v>118</v>
      </c>
      <c r="E114" s="77" t="s">
        <v>113</v>
      </c>
      <c r="F114" s="83">
        <v>240</v>
      </c>
      <c r="G114" s="65">
        <v>103.44</v>
      </c>
    </row>
    <row r="115" spans="1:7" ht="15.75">
      <c r="A115" s="27"/>
      <c r="B115" s="85" t="s">
        <v>71</v>
      </c>
      <c r="C115" s="84"/>
      <c r="D115" s="54" t="s">
        <v>73</v>
      </c>
      <c r="E115" s="64" t="s">
        <v>72</v>
      </c>
      <c r="F115" s="63"/>
      <c r="G115" s="65">
        <f>G116</f>
        <v>789.75</v>
      </c>
    </row>
    <row r="116" spans="1:7" ht="31.5">
      <c r="A116" s="32"/>
      <c r="B116" s="66" t="s">
        <v>37</v>
      </c>
      <c r="C116" s="78"/>
      <c r="D116" s="54" t="s">
        <v>73</v>
      </c>
      <c r="E116" s="77" t="s">
        <v>72</v>
      </c>
      <c r="F116" s="83">
        <v>240</v>
      </c>
      <c r="G116" s="107">
        <v>789.75</v>
      </c>
    </row>
    <row r="117" spans="1:7" ht="31.5">
      <c r="A117" s="27"/>
      <c r="B117" s="109" t="s">
        <v>151</v>
      </c>
      <c r="C117" s="78"/>
      <c r="D117" s="54" t="s">
        <v>119</v>
      </c>
      <c r="E117" s="77"/>
      <c r="F117" s="83"/>
      <c r="G117" s="107">
        <f>G118</f>
        <v>30</v>
      </c>
    </row>
    <row r="118" spans="1:7" ht="15.75">
      <c r="A118" s="27"/>
      <c r="B118" s="85" t="s">
        <v>85</v>
      </c>
      <c r="C118" s="80"/>
      <c r="D118" s="54" t="s">
        <v>119</v>
      </c>
      <c r="E118" s="77">
        <v>1105</v>
      </c>
      <c r="F118" s="83"/>
      <c r="G118" s="107">
        <v>30</v>
      </c>
    </row>
    <row r="119" spans="1:7" ht="31.5">
      <c r="A119" s="27"/>
      <c r="B119" s="66" t="s">
        <v>37</v>
      </c>
      <c r="C119" s="78"/>
      <c r="D119" s="54" t="s">
        <v>119</v>
      </c>
      <c r="E119" s="77" t="s">
        <v>86</v>
      </c>
      <c r="F119" s="83">
        <v>240</v>
      </c>
      <c r="G119" s="107">
        <v>30</v>
      </c>
    </row>
    <row r="120" spans="1:7" ht="15.75">
      <c r="A120" s="27"/>
      <c r="B120" s="61" t="s">
        <v>80</v>
      </c>
      <c r="C120" s="78"/>
      <c r="D120" s="54" t="s">
        <v>81</v>
      </c>
      <c r="E120" s="77"/>
      <c r="F120" s="83"/>
      <c r="G120" s="107">
        <f>G121</f>
        <v>30</v>
      </c>
    </row>
    <row r="121" spans="1:7" ht="15.75">
      <c r="A121" s="27"/>
      <c r="B121" s="85" t="s">
        <v>78</v>
      </c>
      <c r="C121" s="78"/>
      <c r="D121" s="54" t="s">
        <v>81</v>
      </c>
      <c r="E121" s="77" t="s">
        <v>79</v>
      </c>
      <c r="F121" s="83"/>
      <c r="G121" s="107">
        <f>G122</f>
        <v>30</v>
      </c>
    </row>
    <row r="122" spans="1:7" ht="31.5">
      <c r="A122" s="27"/>
      <c r="B122" s="66" t="s">
        <v>37</v>
      </c>
      <c r="C122" s="78"/>
      <c r="D122" s="54" t="s">
        <v>81</v>
      </c>
      <c r="E122" s="77" t="s">
        <v>79</v>
      </c>
      <c r="F122" s="83">
        <v>240</v>
      </c>
      <c r="G122" s="107">
        <v>30</v>
      </c>
    </row>
    <row r="123" spans="1:7" ht="47.25">
      <c r="A123" s="27"/>
      <c r="B123" s="61" t="s">
        <v>75</v>
      </c>
      <c r="C123" s="78"/>
      <c r="D123" s="54" t="s">
        <v>76</v>
      </c>
      <c r="E123" s="77"/>
      <c r="F123" s="83"/>
      <c r="G123" s="107">
        <f>G124</f>
        <v>2022.8</v>
      </c>
    </row>
    <row r="124" spans="1:7" ht="15.75">
      <c r="A124" s="27"/>
      <c r="B124" s="85" t="s">
        <v>74</v>
      </c>
      <c r="C124" s="78"/>
      <c r="D124" s="54" t="s">
        <v>76</v>
      </c>
      <c r="E124" s="77" t="s">
        <v>27</v>
      </c>
      <c r="F124" s="83"/>
      <c r="G124" s="107">
        <f>G125+G126</f>
        <v>2022.8</v>
      </c>
    </row>
    <row r="125" spans="1:7" ht="29.25" customHeight="1">
      <c r="A125" s="27"/>
      <c r="B125" s="66" t="s">
        <v>37</v>
      </c>
      <c r="C125" s="78"/>
      <c r="D125" s="54" t="s">
        <v>76</v>
      </c>
      <c r="E125" s="77" t="s">
        <v>27</v>
      </c>
      <c r="F125" s="83">
        <v>240</v>
      </c>
      <c r="G125" s="107">
        <v>2020.8</v>
      </c>
    </row>
    <row r="126" spans="1:7" ht="15.75">
      <c r="A126" s="27"/>
      <c r="B126" s="67" t="s">
        <v>38</v>
      </c>
      <c r="C126" s="78"/>
      <c r="D126" s="54" t="s">
        <v>76</v>
      </c>
      <c r="E126" s="77" t="s">
        <v>27</v>
      </c>
      <c r="F126" s="83">
        <v>850</v>
      </c>
      <c r="G126" s="107">
        <v>2</v>
      </c>
    </row>
    <row r="127" spans="1:13" ht="34.5" customHeight="1">
      <c r="A127" s="27"/>
      <c r="B127" s="85" t="s">
        <v>135</v>
      </c>
      <c r="C127" s="78"/>
      <c r="D127" s="54" t="s">
        <v>77</v>
      </c>
      <c r="E127" s="77"/>
      <c r="F127" s="83"/>
      <c r="G127" s="107">
        <f>G128</f>
        <v>320.2</v>
      </c>
      <c r="M127" s="21"/>
    </row>
    <row r="128" spans="1:7" ht="18.75" customHeight="1">
      <c r="A128" s="27"/>
      <c r="B128" s="66" t="s">
        <v>74</v>
      </c>
      <c r="C128" s="78"/>
      <c r="D128" s="54" t="s">
        <v>77</v>
      </c>
      <c r="E128" s="77" t="s">
        <v>27</v>
      </c>
      <c r="F128" s="83"/>
      <c r="G128" s="107">
        <f>G129</f>
        <v>320.2</v>
      </c>
    </row>
    <row r="129" spans="1:7" ht="31.5">
      <c r="A129" s="27"/>
      <c r="B129" s="67" t="s">
        <v>37</v>
      </c>
      <c r="C129" s="110"/>
      <c r="D129" s="54" t="s">
        <v>77</v>
      </c>
      <c r="E129" s="77" t="s">
        <v>27</v>
      </c>
      <c r="F129" s="83">
        <v>240</v>
      </c>
      <c r="G129" s="107">
        <v>320.2</v>
      </c>
    </row>
    <row r="130" spans="1:7" ht="31.5">
      <c r="A130" s="27"/>
      <c r="B130" s="67" t="s">
        <v>141</v>
      </c>
      <c r="C130" s="110"/>
      <c r="D130" s="54" t="s">
        <v>139</v>
      </c>
      <c r="E130" s="77"/>
      <c r="F130" s="83"/>
      <c r="G130" s="107">
        <f>G131+G132</f>
        <v>125.39999999999999</v>
      </c>
    </row>
    <row r="131" spans="1:7" ht="31.5">
      <c r="A131" s="27"/>
      <c r="B131" s="67" t="s">
        <v>36</v>
      </c>
      <c r="C131" s="110"/>
      <c r="D131" s="54" t="s">
        <v>139</v>
      </c>
      <c r="E131" s="77" t="s">
        <v>140</v>
      </c>
      <c r="F131" s="83">
        <v>120</v>
      </c>
      <c r="G131" s="107">
        <v>109.368</v>
      </c>
    </row>
    <row r="132" spans="1:7" ht="31.5">
      <c r="A132" s="27"/>
      <c r="B132" s="67" t="s">
        <v>37</v>
      </c>
      <c r="C132" s="110"/>
      <c r="D132" s="54" t="s">
        <v>139</v>
      </c>
      <c r="E132" s="77" t="s">
        <v>140</v>
      </c>
      <c r="F132" s="83">
        <v>240</v>
      </c>
      <c r="G132" s="107">
        <v>16.032</v>
      </c>
    </row>
    <row r="133" spans="1:7" ht="31.5">
      <c r="A133" s="27"/>
      <c r="B133" s="52" t="s">
        <v>127</v>
      </c>
      <c r="C133" s="53"/>
      <c r="D133" s="54" t="s">
        <v>126</v>
      </c>
      <c r="E133" s="111"/>
      <c r="F133" s="53"/>
      <c r="G133" s="112">
        <f>G134</f>
        <v>132</v>
      </c>
    </row>
    <row r="134" spans="1:7" ht="15.75">
      <c r="A134" s="27"/>
      <c r="B134" s="52" t="s">
        <v>122</v>
      </c>
      <c r="C134" s="53"/>
      <c r="D134" s="54" t="s">
        <v>126</v>
      </c>
      <c r="E134" s="111" t="s">
        <v>70</v>
      </c>
      <c r="F134" s="53"/>
      <c r="G134" s="112">
        <f>G135</f>
        <v>132</v>
      </c>
    </row>
    <row r="135" spans="1:7" ht="31.5">
      <c r="A135" s="27"/>
      <c r="B135" s="55" t="s">
        <v>128</v>
      </c>
      <c r="C135" s="53"/>
      <c r="D135" s="54" t="s">
        <v>126</v>
      </c>
      <c r="E135" s="111" t="s">
        <v>70</v>
      </c>
      <c r="F135" s="53">
        <v>240</v>
      </c>
      <c r="G135" s="112">
        <v>132</v>
      </c>
    </row>
    <row r="136" spans="1:7" ht="12.75">
      <c r="A136" s="21"/>
      <c r="B136" s="21"/>
      <c r="C136" s="21"/>
      <c r="D136" s="21"/>
      <c r="E136" s="33"/>
      <c r="F136" s="21"/>
      <c r="G136" s="35"/>
    </row>
  </sheetData>
  <sheetProtection/>
  <mergeCells count="2">
    <mergeCell ref="B10:G10"/>
    <mergeCell ref="B11:G11"/>
  </mergeCells>
  <printOptions/>
  <pageMargins left="0.31496062992125984" right="0" top="0.1968503937007874" bottom="0" header="0.1968503937007874" footer="0.1968503937007874"/>
  <pageSetup fitToHeight="63" fitToWidth="1" horizontalDpi="600" verticalDpi="600" orientation="portrait" paperSize="9" scale="76" r:id="rId1"/>
  <rowBreaks count="1" manualBreakCount="1">
    <brk id="7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0"/>
  <sheetViews>
    <sheetView view="pageBreakPreview" zoomScale="87" zoomScaleSheetLayoutView="87" zoomScalePageLayoutView="0" workbookViewId="0" topLeftCell="A1">
      <selection activeCell="N15" sqref="N15"/>
    </sheetView>
  </sheetViews>
  <sheetFormatPr defaultColWidth="9.00390625" defaultRowHeight="12.75"/>
  <cols>
    <col min="1" max="1" width="5.875" style="7" customWidth="1"/>
    <col min="2" max="2" width="60.375" style="8" customWidth="1"/>
    <col min="3" max="3" width="7.875" style="7" hidden="1" customWidth="1"/>
    <col min="4" max="4" width="16.875" style="1" customWidth="1"/>
    <col min="5" max="5" width="16.875" style="22" customWidth="1"/>
    <col min="6" max="6" width="11.875" style="7" customWidth="1"/>
    <col min="7" max="7" width="11.375" style="34" customWidth="1"/>
    <col min="8" max="8" width="9.125" style="1" hidden="1" customWidth="1"/>
    <col min="9" max="9" width="12.375" style="1" customWidth="1"/>
    <col min="10" max="16384" width="9.125" style="1" customWidth="1"/>
  </cols>
  <sheetData>
    <row r="1" spans="2:7" ht="12.75">
      <c r="B1" s="36"/>
      <c r="C1" s="37"/>
      <c r="F1" s="22"/>
      <c r="G1" s="42" t="s">
        <v>138</v>
      </c>
    </row>
    <row r="2" spans="2:7" ht="12.75">
      <c r="B2" s="36"/>
      <c r="C2" s="37"/>
      <c r="F2" s="22"/>
      <c r="G2" s="41" t="s">
        <v>3</v>
      </c>
    </row>
    <row r="3" spans="2:7" ht="12.75">
      <c r="B3" s="36"/>
      <c r="C3" s="37"/>
      <c r="F3" s="22"/>
      <c r="G3" s="41" t="s">
        <v>15</v>
      </c>
    </row>
    <row r="4" spans="2:7" ht="12.75">
      <c r="B4" s="36"/>
      <c r="C4" s="37"/>
      <c r="F4" s="22"/>
      <c r="G4" s="41" t="s">
        <v>7</v>
      </c>
    </row>
    <row r="5" spans="2:7" ht="12.75">
      <c r="B5" s="36"/>
      <c r="C5" s="37"/>
      <c r="F5" s="22"/>
      <c r="G5" s="41" t="s">
        <v>0</v>
      </c>
    </row>
    <row r="6" spans="2:7" ht="12.75">
      <c r="B6" s="36"/>
      <c r="C6" s="37"/>
      <c r="F6" s="22"/>
      <c r="G6" s="41" t="s">
        <v>154</v>
      </c>
    </row>
    <row r="7" spans="2:7" ht="12.75">
      <c r="B7" s="36"/>
      <c r="C7" s="37"/>
      <c r="D7" s="40"/>
      <c r="E7" s="38"/>
      <c r="F7" s="37"/>
      <c r="G7" s="39"/>
    </row>
    <row r="10" spans="2:7" ht="63" customHeight="1">
      <c r="B10" s="146" t="s">
        <v>131</v>
      </c>
      <c r="C10" s="146"/>
      <c r="D10" s="147"/>
      <c r="E10" s="147"/>
      <c r="F10" s="147"/>
      <c r="G10" s="147"/>
    </row>
    <row r="11" spans="2:7" ht="19.5" customHeight="1">
      <c r="B11" s="148"/>
      <c r="C11" s="148"/>
      <c r="D11" s="148"/>
      <c r="E11" s="148"/>
      <c r="F11" s="148"/>
      <c r="G11" s="148"/>
    </row>
    <row r="12" ht="12.75" customHeight="1" thickBot="1">
      <c r="G12" s="34" t="s">
        <v>1</v>
      </c>
    </row>
    <row r="13" ht="13.5" hidden="1" thickBot="1"/>
    <row r="14" spans="1:9" s="2" customFormat="1" ht="50.25" customHeight="1">
      <c r="A14" s="113" t="s">
        <v>4</v>
      </c>
      <c r="B14" s="114" t="s">
        <v>2</v>
      </c>
      <c r="C14" s="115"/>
      <c r="D14" s="116" t="s">
        <v>6</v>
      </c>
      <c r="E14" s="117" t="s">
        <v>14</v>
      </c>
      <c r="F14" s="116" t="s">
        <v>5</v>
      </c>
      <c r="G14" s="118" t="s">
        <v>129</v>
      </c>
      <c r="H14" s="119" t="s">
        <v>8</v>
      </c>
      <c r="I14" s="118" t="s">
        <v>132</v>
      </c>
    </row>
    <row r="15" spans="1:10" s="2" customFormat="1" ht="19.5" customHeight="1">
      <c r="A15" s="120"/>
      <c r="B15" s="56" t="s">
        <v>13</v>
      </c>
      <c r="C15" s="44"/>
      <c r="D15" s="45"/>
      <c r="E15" s="46"/>
      <c r="F15" s="45"/>
      <c r="G15" s="47">
        <f>G16+G42+G109</f>
        <v>11788.327</v>
      </c>
      <c r="H15" s="47" t="e">
        <f>H16+H42+H109</f>
        <v>#REF!</v>
      </c>
      <c r="I15" s="47">
        <f>I16+I42+I109</f>
        <v>11821.23</v>
      </c>
      <c r="J15" s="50">
        <f>I15-G15</f>
        <v>32.90300000000025</v>
      </c>
    </row>
    <row r="16" spans="1:10" s="2" customFormat="1" ht="18" customHeight="1">
      <c r="A16" s="121"/>
      <c r="B16" s="56" t="s">
        <v>12</v>
      </c>
      <c r="C16" s="44"/>
      <c r="D16" s="45"/>
      <c r="E16" s="46"/>
      <c r="F16" s="45"/>
      <c r="G16" s="47">
        <f>G17+G26+G34</f>
        <v>1930.625</v>
      </c>
      <c r="H16" s="47" t="e">
        <f>H17+H26+H34</f>
        <v>#REF!</v>
      </c>
      <c r="I16" s="47">
        <f>I17+I26+I34</f>
        <v>1946.025</v>
      </c>
      <c r="J16" s="50">
        <f aca="true" t="shared" si="0" ref="J16:J79">I16-G16</f>
        <v>15.400000000000091</v>
      </c>
    </row>
    <row r="17" spans="1:10" ht="48.75" customHeight="1">
      <c r="A17" s="80" t="s">
        <v>16</v>
      </c>
      <c r="B17" s="57" t="s">
        <v>17</v>
      </c>
      <c r="C17" s="58"/>
      <c r="D17" s="45" t="s">
        <v>19</v>
      </c>
      <c r="E17" s="46"/>
      <c r="F17" s="59"/>
      <c r="G17" s="47">
        <f>G18+G23</f>
        <v>60</v>
      </c>
      <c r="H17" s="122" t="e">
        <f>H19+#REF!</f>
        <v>#REF!</v>
      </c>
      <c r="I17" s="47">
        <f>I18+I23</f>
        <v>60</v>
      </c>
      <c r="J17" s="50">
        <f t="shared" si="0"/>
        <v>0</v>
      </c>
    </row>
    <row r="18" spans="1:10" ht="36.75" customHeight="1">
      <c r="A18" s="80"/>
      <c r="B18" s="67" t="s">
        <v>88</v>
      </c>
      <c r="C18" s="58"/>
      <c r="D18" s="63" t="s">
        <v>89</v>
      </c>
      <c r="E18" s="46"/>
      <c r="F18" s="59"/>
      <c r="G18" s="65">
        <f>G19</f>
        <v>55</v>
      </c>
      <c r="H18" s="123"/>
      <c r="I18" s="65">
        <f>I19</f>
        <v>55</v>
      </c>
      <c r="J18" s="50">
        <f t="shared" si="0"/>
        <v>0</v>
      </c>
    </row>
    <row r="19" spans="1:10" ht="15.75">
      <c r="A19" s="78"/>
      <c r="B19" s="61" t="s">
        <v>20</v>
      </c>
      <c r="C19" s="62"/>
      <c r="D19" s="63" t="s">
        <v>87</v>
      </c>
      <c r="E19" s="64"/>
      <c r="F19" s="64"/>
      <c r="G19" s="65">
        <f>G20</f>
        <v>55</v>
      </c>
      <c r="H19" s="124">
        <v>55</v>
      </c>
      <c r="I19" s="65">
        <f>I20</f>
        <v>55</v>
      </c>
      <c r="J19" s="50">
        <f t="shared" si="0"/>
        <v>0</v>
      </c>
    </row>
    <row r="20" spans="1:10" ht="48" customHeight="1">
      <c r="A20" s="78"/>
      <c r="B20" s="52" t="s">
        <v>90</v>
      </c>
      <c r="C20" s="62"/>
      <c r="D20" s="63" t="s">
        <v>87</v>
      </c>
      <c r="E20" s="64" t="s">
        <v>18</v>
      </c>
      <c r="F20" s="64"/>
      <c r="G20" s="65">
        <f>G21</f>
        <v>55</v>
      </c>
      <c r="H20" s="124"/>
      <c r="I20" s="65">
        <f>I21</f>
        <v>55</v>
      </c>
      <c r="J20" s="50">
        <f t="shared" si="0"/>
        <v>0</v>
      </c>
    </row>
    <row r="21" spans="1:10" ht="33" customHeight="1">
      <c r="A21" s="78"/>
      <c r="B21" s="66" t="s">
        <v>37</v>
      </c>
      <c r="C21" s="62"/>
      <c r="D21" s="63" t="s">
        <v>87</v>
      </c>
      <c r="E21" s="64" t="s">
        <v>18</v>
      </c>
      <c r="F21" s="64" t="s">
        <v>10</v>
      </c>
      <c r="G21" s="65">
        <v>55</v>
      </c>
      <c r="H21" s="124"/>
      <c r="I21" s="65">
        <v>55</v>
      </c>
      <c r="J21" s="50">
        <f t="shared" si="0"/>
        <v>0</v>
      </c>
    </row>
    <row r="22" spans="1:10" ht="57" customHeight="1">
      <c r="A22" s="78"/>
      <c r="B22" s="67" t="s">
        <v>92</v>
      </c>
      <c r="C22" s="62"/>
      <c r="D22" s="63" t="s">
        <v>91</v>
      </c>
      <c r="E22" s="64"/>
      <c r="F22" s="64"/>
      <c r="G22" s="65">
        <f>G23</f>
        <v>5</v>
      </c>
      <c r="H22" s="124"/>
      <c r="I22" s="65">
        <f>I23</f>
        <v>5</v>
      </c>
      <c r="J22" s="50">
        <f t="shared" si="0"/>
        <v>0</v>
      </c>
    </row>
    <row r="23" spans="1:10" ht="83.25" customHeight="1">
      <c r="A23" s="78"/>
      <c r="B23" s="61" t="s">
        <v>21</v>
      </c>
      <c r="C23" s="62"/>
      <c r="D23" s="63" t="s">
        <v>93</v>
      </c>
      <c r="E23" s="64"/>
      <c r="F23" s="64"/>
      <c r="G23" s="65">
        <f>G24</f>
        <v>5</v>
      </c>
      <c r="H23" s="124"/>
      <c r="I23" s="65">
        <f>I24</f>
        <v>5</v>
      </c>
      <c r="J23" s="50">
        <f t="shared" si="0"/>
        <v>0</v>
      </c>
    </row>
    <row r="24" spans="1:10" ht="45.75" customHeight="1">
      <c r="A24" s="78"/>
      <c r="B24" s="52" t="s">
        <v>90</v>
      </c>
      <c r="C24" s="62"/>
      <c r="D24" s="63" t="s">
        <v>93</v>
      </c>
      <c r="E24" s="64" t="s">
        <v>18</v>
      </c>
      <c r="F24" s="64"/>
      <c r="G24" s="65">
        <f>G25</f>
        <v>5</v>
      </c>
      <c r="H24" s="124"/>
      <c r="I24" s="65">
        <f>I25</f>
        <v>5</v>
      </c>
      <c r="J24" s="50">
        <f t="shared" si="0"/>
        <v>0</v>
      </c>
    </row>
    <row r="25" spans="1:10" ht="32.25" customHeight="1">
      <c r="A25" s="78"/>
      <c r="B25" s="66" t="s">
        <v>37</v>
      </c>
      <c r="C25" s="62"/>
      <c r="D25" s="63" t="s">
        <v>93</v>
      </c>
      <c r="E25" s="64" t="s">
        <v>18</v>
      </c>
      <c r="F25" s="64" t="s">
        <v>10</v>
      </c>
      <c r="G25" s="65">
        <v>5</v>
      </c>
      <c r="H25" s="124"/>
      <c r="I25" s="65">
        <v>5</v>
      </c>
      <c r="J25" s="50">
        <f t="shared" si="0"/>
        <v>0</v>
      </c>
    </row>
    <row r="26" spans="1:10" ht="54.75" customHeight="1">
      <c r="A26" s="80" t="s">
        <v>9</v>
      </c>
      <c r="B26" s="57" t="s">
        <v>22</v>
      </c>
      <c r="C26" s="58"/>
      <c r="D26" s="45" t="s">
        <v>24</v>
      </c>
      <c r="E26" s="46"/>
      <c r="F26" s="59"/>
      <c r="G26" s="47">
        <f>G27</f>
        <v>1535.9</v>
      </c>
      <c r="H26" s="122" t="e">
        <f>#REF!+#REF!</f>
        <v>#REF!</v>
      </c>
      <c r="I26" s="47">
        <f>I27</f>
        <v>1551.3</v>
      </c>
      <c r="J26" s="50">
        <f t="shared" si="0"/>
        <v>15.399999999999864</v>
      </c>
    </row>
    <row r="27" spans="1:10" ht="94.5">
      <c r="A27" s="80"/>
      <c r="B27" s="67" t="s">
        <v>94</v>
      </c>
      <c r="C27" s="62"/>
      <c r="D27" s="63" t="s">
        <v>95</v>
      </c>
      <c r="E27" s="46"/>
      <c r="F27" s="59"/>
      <c r="G27" s="47">
        <f>G28+G31</f>
        <v>1535.9</v>
      </c>
      <c r="H27" s="125"/>
      <c r="I27" s="47">
        <f>I28+I31</f>
        <v>1551.3</v>
      </c>
      <c r="J27" s="50">
        <f t="shared" si="0"/>
        <v>15.399999999999864</v>
      </c>
    </row>
    <row r="28" spans="1:10" s="3" customFormat="1" ht="15.75">
      <c r="A28" s="126"/>
      <c r="B28" s="61" t="s">
        <v>149</v>
      </c>
      <c r="C28" s="62"/>
      <c r="D28" s="68" t="s">
        <v>96</v>
      </c>
      <c r="E28" s="64"/>
      <c r="F28" s="64"/>
      <c r="G28" s="65">
        <f>G29</f>
        <v>297.008</v>
      </c>
      <c r="H28" s="127"/>
      <c r="I28" s="65">
        <f>I29</f>
        <v>297.008</v>
      </c>
      <c r="J28" s="50">
        <f t="shared" si="0"/>
        <v>0</v>
      </c>
    </row>
    <row r="29" spans="1:10" s="3" customFormat="1" ht="15.75">
      <c r="A29" s="126"/>
      <c r="B29" s="66" t="s">
        <v>69</v>
      </c>
      <c r="C29" s="62"/>
      <c r="D29" s="68" t="s">
        <v>96</v>
      </c>
      <c r="E29" s="64" t="s">
        <v>97</v>
      </c>
      <c r="F29" s="64"/>
      <c r="G29" s="65">
        <f>G30</f>
        <v>297.008</v>
      </c>
      <c r="H29" s="127"/>
      <c r="I29" s="65">
        <f>I30</f>
        <v>297.008</v>
      </c>
      <c r="J29" s="50">
        <f t="shared" si="0"/>
        <v>0</v>
      </c>
    </row>
    <row r="30" spans="1:10" s="3" customFormat="1" ht="31.5">
      <c r="A30" s="126"/>
      <c r="B30" s="66" t="s">
        <v>37</v>
      </c>
      <c r="C30" s="62"/>
      <c r="D30" s="68" t="s">
        <v>96</v>
      </c>
      <c r="E30" s="64" t="s">
        <v>97</v>
      </c>
      <c r="F30" s="64" t="s">
        <v>10</v>
      </c>
      <c r="G30" s="65">
        <v>297.008</v>
      </c>
      <c r="H30" s="127"/>
      <c r="I30" s="65">
        <v>297.008</v>
      </c>
      <c r="J30" s="50">
        <f t="shared" si="0"/>
        <v>0</v>
      </c>
    </row>
    <row r="31" spans="1:10" ht="33.75" customHeight="1">
      <c r="A31" s="80"/>
      <c r="B31" s="61" t="s">
        <v>23</v>
      </c>
      <c r="C31" s="62"/>
      <c r="D31" s="54" t="s">
        <v>98</v>
      </c>
      <c r="E31" s="64"/>
      <c r="F31" s="64"/>
      <c r="G31" s="65">
        <f>G32</f>
        <v>1238.892</v>
      </c>
      <c r="H31" s="128"/>
      <c r="I31" s="65">
        <f>I32</f>
        <v>1254.292</v>
      </c>
      <c r="J31" s="50">
        <f t="shared" si="0"/>
        <v>15.399999999999864</v>
      </c>
    </row>
    <row r="32" spans="1:10" ht="15.75">
      <c r="A32" s="80"/>
      <c r="B32" s="66" t="s">
        <v>69</v>
      </c>
      <c r="C32" s="62"/>
      <c r="D32" s="54" t="s">
        <v>98</v>
      </c>
      <c r="E32" s="64" t="s">
        <v>97</v>
      </c>
      <c r="F32" s="64"/>
      <c r="G32" s="65">
        <f>G33</f>
        <v>1238.892</v>
      </c>
      <c r="H32" s="128"/>
      <c r="I32" s="65">
        <f>I33</f>
        <v>1254.292</v>
      </c>
      <c r="J32" s="50">
        <f t="shared" si="0"/>
        <v>15.399999999999864</v>
      </c>
    </row>
    <row r="33" spans="1:10" ht="31.5">
      <c r="A33" s="80"/>
      <c r="B33" s="66" t="s">
        <v>37</v>
      </c>
      <c r="C33" s="62"/>
      <c r="D33" s="54" t="s">
        <v>98</v>
      </c>
      <c r="E33" s="64" t="s">
        <v>97</v>
      </c>
      <c r="F33" s="64" t="s">
        <v>10</v>
      </c>
      <c r="G33" s="65">
        <v>1238.892</v>
      </c>
      <c r="H33" s="128"/>
      <c r="I33" s="65">
        <v>1254.292</v>
      </c>
      <c r="J33" s="50">
        <f t="shared" si="0"/>
        <v>15.399999999999864</v>
      </c>
    </row>
    <row r="34" spans="1:10" ht="63.75" customHeight="1">
      <c r="A34" s="80" t="s">
        <v>30</v>
      </c>
      <c r="B34" s="57" t="s">
        <v>25</v>
      </c>
      <c r="C34" s="58"/>
      <c r="D34" s="45" t="s">
        <v>28</v>
      </c>
      <c r="E34" s="46"/>
      <c r="F34" s="59"/>
      <c r="G34" s="47">
        <f>G35</f>
        <v>334.725</v>
      </c>
      <c r="H34" s="47">
        <f>H35</f>
        <v>0</v>
      </c>
      <c r="I34" s="47">
        <f>I35</f>
        <v>334.725</v>
      </c>
      <c r="J34" s="50">
        <f t="shared" si="0"/>
        <v>0</v>
      </c>
    </row>
    <row r="35" spans="1:10" ht="33.75" customHeight="1">
      <c r="A35" s="80"/>
      <c r="B35" s="52" t="s">
        <v>26</v>
      </c>
      <c r="C35" s="72"/>
      <c r="D35" s="54" t="s">
        <v>29</v>
      </c>
      <c r="E35" s="76"/>
      <c r="F35" s="54"/>
      <c r="G35" s="65">
        <f>G36+G39</f>
        <v>334.725</v>
      </c>
      <c r="H35" s="65">
        <f>H36+H39</f>
        <v>0</v>
      </c>
      <c r="I35" s="65">
        <f>I36+I39</f>
        <v>334.725</v>
      </c>
      <c r="J35" s="50">
        <f t="shared" si="0"/>
        <v>0</v>
      </c>
    </row>
    <row r="36" spans="1:10" ht="25.5" customHeight="1">
      <c r="A36" s="80"/>
      <c r="B36" s="66" t="s">
        <v>120</v>
      </c>
      <c r="C36" s="77"/>
      <c r="D36" s="54" t="s">
        <v>99</v>
      </c>
      <c r="E36" s="76"/>
      <c r="F36" s="54"/>
      <c r="G36" s="65">
        <f>G37</f>
        <v>133.89</v>
      </c>
      <c r="H36" s="128"/>
      <c r="I36" s="65">
        <f>I37</f>
        <v>133.89</v>
      </c>
      <c r="J36" s="50">
        <f t="shared" si="0"/>
        <v>0</v>
      </c>
    </row>
    <row r="37" spans="1:10" ht="21.75" customHeight="1">
      <c r="A37" s="80"/>
      <c r="B37" s="66" t="s">
        <v>74</v>
      </c>
      <c r="C37" s="72"/>
      <c r="D37" s="54" t="s">
        <v>99</v>
      </c>
      <c r="E37" s="76" t="s">
        <v>27</v>
      </c>
      <c r="F37" s="54"/>
      <c r="G37" s="65">
        <f>G38</f>
        <v>133.89</v>
      </c>
      <c r="H37" s="128"/>
      <c r="I37" s="65">
        <f>I38</f>
        <v>133.89</v>
      </c>
      <c r="J37" s="50">
        <f t="shared" si="0"/>
        <v>0</v>
      </c>
    </row>
    <row r="38" spans="1:10" ht="31.5">
      <c r="A38" s="80"/>
      <c r="B38" s="66" t="s">
        <v>37</v>
      </c>
      <c r="C38" s="77"/>
      <c r="D38" s="54" t="s">
        <v>99</v>
      </c>
      <c r="E38" s="76" t="s">
        <v>27</v>
      </c>
      <c r="F38" s="54" t="s">
        <v>10</v>
      </c>
      <c r="G38" s="65">
        <v>133.89</v>
      </c>
      <c r="H38" s="128"/>
      <c r="I38" s="65">
        <v>133.89</v>
      </c>
      <c r="J38" s="50">
        <f t="shared" si="0"/>
        <v>0</v>
      </c>
    </row>
    <row r="39" spans="1:10" ht="34.5" customHeight="1">
      <c r="A39" s="80"/>
      <c r="B39" s="66" t="s">
        <v>124</v>
      </c>
      <c r="C39" s="77"/>
      <c r="D39" s="54" t="s">
        <v>114</v>
      </c>
      <c r="E39" s="76"/>
      <c r="F39" s="54"/>
      <c r="G39" s="65">
        <f>G40</f>
        <v>200.835</v>
      </c>
      <c r="H39" s="128"/>
      <c r="I39" s="65">
        <f>I40</f>
        <v>200.835</v>
      </c>
      <c r="J39" s="50">
        <f t="shared" si="0"/>
        <v>0</v>
      </c>
    </row>
    <row r="40" spans="1:10" ht="15.75">
      <c r="A40" s="80"/>
      <c r="B40" s="66" t="s">
        <v>74</v>
      </c>
      <c r="C40" s="77"/>
      <c r="D40" s="54" t="s">
        <v>114</v>
      </c>
      <c r="E40" s="76" t="s">
        <v>27</v>
      </c>
      <c r="F40" s="54"/>
      <c r="G40" s="65">
        <f>G41</f>
        <v>200.835</v>
      </c>
      <c r="H40" s="128"/>
      <c r="I40" s="65">
        <f>I41</f>
        <v>200.835</v>
      </c>
      <c r="J40" s="50">
        <f t="shared" si="0"/>
        <v>0</v>
      </c>
    </row>
    <row r="41" spans="1:10" ht="37.5" customHeight="1">
      <c r="A41" s="80"/>
      <c r="B41" s="66" t="s">
        <v>37</v>
      </c>
      <c r="C41" s="77"/>
      <c r="D41" s="54" t="s">
        <v>114</v>
      </c>
      <c r="E41" s="76" t="s">
        <v>27</v>
      </c>
      <c r="F41" s="54" t="s">
        <v>10</v>
      </c>
      <c r="G41" s="65">
        <v>200.835</v>
      </c>
      <c r="H41" s="128"/>
      <c r="I41" s="65">
        <v>200.835</v>
      </c>
      <c r="J41" s="50">
        <f t="shared" si="0"/>
        <v>0</v>
      </c>
    </row>
    <row r="42" spans="1:10" ht="27.75" customHeight="1">
      <c r="A42" s="121"/>
      <c r="B42" s="56" t="s">
        <v>31</v>
      </c>
      <c r="C42" s="44"/>
      <c r="D42" s="45"/>
      <c r="E42" s="46"/>
      <c r="F42" s="45"/>
      <c r="G42" s="47">
        <f>G43+G71+G77</f>
        <v>9857.702</v>
      </c>
      <c r="H42" s="47">
        <f>H43+H71+H77</f>
        <v>0</v>
      </c>
      <c r="I42" s="47">
        <f>I43+I71+I77</f>
        <v>9875.205</v>
      </c>
      <c r="J42" s="50">
        <f t="shared" si="0"/>
        <v>17.50300000000061</v>
      </c>
    </row>
    <row r="43" spans="1:10" ht="45" customHeight="1">
      <c r="A43" s="80" t="s">
        <v>152</v>
      </c>
      <c r="B43" s="79" t="s">
        <v>55</v>
      </c>
      <c r="C43" s="44"/>
      <c r="D43" s="81" t="s">
        <v>34</v>
      </c>
      <c r="E43" s="46"/>
      <c r="F43" s="81"/>
      <c r="G43" s="82">
        <f>G44+G66</f>
        <v>6063.248</v>
      </c>
      <c r="H43" s="82">
        <f>H44+H66</f>
        <v>0</v>
      </c>
      <c r="I43" s="82">
        <f>I44+I66</f>
        <v>5925.615</v>
      </c>
      <c r="J43" s="50">
        <f t="shared" si="0"/>
        <v>-137.6329999999998</v>
      </c>
    </row>
    <row r="44" spans="1:10" ht="47.25">
      <c r="A44" s="80"/>
      <c r="B44" s="66" t="s">
        <v>100</v>
      </c>
      <c r="C44" s="44"/>
      <c r="D44" s="81" t="s">
        <v>56</v>
      </c>
      <c r="E44" s="46"/>
      <c r="F44" s="81"/>
      <c r="G44" s="82">
        <f>G45</f>
        <v>5195</v>
      </c>
      <c r="H44" s="82">
        <f>H45</f>
        <v>0</v>
      </c>
      <c r="I44" s="82">
        <f>I45</f>
        <v>5028.692</v>
      </c>
      <c r="J44" s="50">
        <f t="shared" si="0"/>
        <v>-166.308</v>
      </c>
    </row>
    <row r="45" spans="1:10" ht="15.75">
      <c r="A45" s="80"/>
      <c r="B45" s="52" t="s">
        <v>40</v>
      </c>
      <c r="C45" s="44"/>
      <c r="D45" s="83" t="s">
        <v>57</v>
      </c>
      <c r="E45" s="46"/>
      <c r="F45" s="81"/>
      <c r="G45" s="82">
        <f>G46+G51+G54+G57+G60+G63</f>
        <v>5195</v>
      </c>
      <c r="H45" s="82">
        <f>H46+H51+H54+H57+H60+H63</f>
        <v>0</v>
      </c>
      <c r="I45" s="82">
        <f>I46+I51+I54+I57+I60+I63</f>
        <v>5028.692</v>
      </c>
      <c r="J45" s="50">
        <f t="shared" si="0"/>
        <v>-166.308</v>
      </c>
    </row>
    <row r="46" spans="1:10" ht="15.75">
      <c r="A46" s="78"/>
      <c r="B46" s="66" t="s">
        <v>101</v>
      </c>
      <c r="C46" s="84"/>
      <c r="D46" s="63" t="s">
        <v>35</v>
      </c>
      <c r="E46" s="64"/>
      <c r="F46" s="63"/>
      <c r="G46" s="129">
        <f>G47</f>
        <v>5194</v>
      </c>
      <c r="H46" s="129">
        <f>H47</f>
        <v>0</v>
      </c>
      <c r="I46" s="129">
        <f>I47</f>
        <v>5027.692</v>
      </c>
      <c r="J46" s="50">
        <f t="shared" si="0"/>
        <v>-166.308</v>
      </c>
    </row>
    <row r="47" spans="1:10" ht="63">
      <c r="A47" s="78"/>
      <c r="B47" s="85" t="s">
        <v>32</v>
      </c>
      <c r="C47" s="84"/>
      <c r="D47" s="63" t="s">
        <v>35</v>
      </c>
      <c r="E47" s="64" t="s">
        <v>33</v>
      </c>
      <c r="F47" s="63"/>
      <c r="G47" s="129">
        <f>G48+G49</f>
        <v>5194</v>
      </c>
      <c r="H47" s="130"/>
      <c r="I47" s="129">
        <f>SUM(I48:I50)</f>
        <v>5027.692</v>
      </c>
      <c r="J47" s="50">
        <f t="shared" si="0"/>
        <v>-166.308</v>
      </c>
    </row>
    <row r="48" spans="1:10" ht="31.5">
      <c r="A48" s="78"/>
      <c r="B48" s="85" t="s">
        <v>36</v>
      </c>
      <c r="C48" s="84"/>
      <c r="D48" s="63" t="s">
        <v>35</v>
      </c>
      <c r="E48" s="64" t="s">
        <v>33</v>
      </c>
      <c r="F48" s="63">
        <v>120</v>
      </c>
      <c r="G48" s="129">
        <v>4110</v>
      </c>
      <c r="H48" s="130"/>
      <c r="I48" s="129">
        <v>4163.692</v>
      </c>
      <c r="J48" s="50">
        <f t="shared" si="0"/>
        <v>53.69200000000001</v>
      </c>
    </row>
    <row r="49" spans="1:10" ht="31.5">
      <c r="A49" s="78"/>
      <c r="B49" s="85" t="s">
        <v>37</v>
      </c>
      <c r="C49" s="84"/>
      <c r="D49" s="63" t="s">
        <v>35</v>
      </c>
      <c r="E49" s="64" t="s">
        <v>33</v>
      </c>
      <c r="F49" s="63">
        <v>240</v>
      </c>
      <c r="G49" s="131">
        <v>1084</v>
      </c>
      <c r="H49" s="130"/>
      <c r="I49" s="131">
        <v>864</v>
      </c>
      <c r="J49" s="50">
        <f t="shared" si="0"/>
        <v>-220</v>
      </c>
    </row>
    <row r="50" spans="1:10" ht="15.75">
      <c r="A50" s="78"/>
      <c r="B50" s="85" t="s">
        <v>38</v>
      </c>
      <c r="C50" s="84"/>
      <c r="D50" s="63" t="s">
        <v>35</v>
      </c>
      <c r="E50" s="64" t="s">
        <v>33</v>
      </c>
      <c r="F50" s="63">
        <v>850</v>
      </c>
      <c r="G50" s="131">
        <v>0</v>
      </c>
      <c r="H50" s="130"/>
      <c r="I50" s="131">
        <v>0</v>
      </c>
      <c r="J50" s="50">
        <f t="shared" si="0"/>
        <v>0</v>
      </c>
    </row>
    <row r="51" spans="1:10" ht="47.25">
      <c r="A51" s="78"/>
      <c r="B51" s="66" t="s">
        <v>102</v>
      </c>
      <c r="C51" s="78"/>
      <c r="D51" s="83" t="s">
        <v>116</v>
      </c>
      <c r="E51" s="77"/>
      <c r="F51" s="83"/>
      <c r="G51" s="129">
        <f>G52</f>
        <v>0</v>
      </c>
      <c r="H51" s="130"/>
      <c r="I51" s="129">
        <f>I52</f>
        <v>0</v>
      </c>
      <c r="J51" s="50">
        <f t="shared" si="0"/>
        <v>0</v>
      </c>
    </row>
    <row r="52" spans="1:10" ht="63">
      <c r="A52" s="78"/>
      <c r="B52" s="85" t="s">
        <v>32</v>
      </c>
      <c r="C52" s="84"/>
      <c r="D52" s="83" t="s">
        <v>116</v>
      </c>
      <c r="E52" s="64" t="s">
        <v>33</v>
      </c>
      <c r="F52" s="63"/>
      <c r="G52" s="129">
        <f>G53</f>
        <v>0</v>
      </c>
      <c r="H52" s="130"/>
      <c r="I52" s="129">
        <f>I53</f>
        <v>0</v>
      </c>
      <c r="J52" s="50">
        <f t="shared" si="0"/>
        <v>0</v>
      </c>
    </row>
    <row r="53" spans="1:10" ht="15.75">
      <c r="A53" s="78"/>
      <c r="B53" s="87" t="s">
        <v>51</v>
      </c>
      <c r="C53" s="78"/>
      <c r="D53" s="83" t="s">
        <v>116</v>
      </c>
      <c r="E53" s="77" t="s">
        <v>33</v>
      </c>
      <c r="F53" s="83">
        <v>540</v>
      </c>
      <c r="G53" s="129">
        <v>0</v>
      </c>
      <c r="H53" s="130"/>
      <c r="I53" s="129">
        <v>0</v>
      </c>
      <c r="J53" s="50">
        <f t="shared" si="0"/>
        <v>0</v>
      </c>
    </row>
    <row r="54" spans="1:10" ht="47.25">
      <c r="A54" s="78"/>
      <c r="B54" s="88" t="s">
        <v>45</v>
      </c>
      <c r="C54" s="62"/>
      <c r="D54" s="64" t="s">
        <v>46</v>
      </c>
      <c r="E54" s="64"/>
      <c r="F54" s="64"/>
      <c r="G54" s="129">
        <f>G55</f>
        <v>0</v>
      </c>
      <c r="H54" s="130"/>
      <c r="I54" s="129">
        <f>I55</f>
        <v>0</v>
      </c>
      <c r="J54" s="50">
        <f t="shared" si="0"/>
        <v>0</v>
      </c>
    </row>
    <row r="55" spans="1:10" ht="63">
      <c r="A55" s="78"/>
      <c r="B55" s="85" t="s">
        <v>32</v>
      </c>
      <c r="C55" s="84"/>
      <c r="D55" s="64" t="s">
        <v>46</v>
      </c>
      <c r="E55" s="64" t="s">
        <v>33</v>
      </c>
      <c r="F55" s="63"/>
      <c r="G55" s="129">
        <f>G56</f>
        <v>0</v>
      </c>
      <c r="H55" s="130"/>
      <c r="I55" s="129">
        <f>I56</f>
        <v>0</v>
      </c>
      <c r="J55" s="50">
        <f t="shared" si="0"/>
        <v>0</v>
      </c>
    </row>
    <row r="56" spans="1:10" ht="15.75">
      <c r="A56" s="78"/>
      <c r="B56" s="88" t="s">
        <v>47</v>
      </c>
      <c r="C56" s="62"/>
      <c r="D56" s="64" t="s">
        <v>46</v>
      </c>
      <c r="E56" s="64" t="s">
        <v>33</v>
      </c>
      <c r="F56" s="64" t="s">
        <v>48</v>
      </c>
      <c r="G56" s="129">
        <v>0</v>
      </c>
      <c r="H56" s="130"/>
      <c r="I56" s="129">
        <v>0</v>
      </c>
      <c r="J56" s="50">
        <f t="shared" si="0"/>
        <v>0</v>
      </c>
    </row>
    <row r="57" spans="1:10" ht="78.75">
      <c r="A57" s="78"/>
      <c r="B57" s="88" t="s">
        <v>49</v>
      </c>
      <c r="C57" s="62"/>
      <c r="D57" s="64" t="s">
        <v>50</v>
      </c>
      <c r="E57" s="64"/>
      <c r="F57" s="64"/>
      <c r="G57" s="129">
        <f>G58</f>
        <v>0</v>
      </c>
      <c r="H57" s="130"/>
      <c r="I57" s="129">
        <f>I58</f>
        <v>0</v>
      </c>
      <c r="J57" s="50">
        <f t="shared" si="0"/>
        <v>0</v>
      </c>
    </row>
    <row r="58" spans="1:10" ht="63">
      <c r="A58" s="78"/>
      <c r="B58" s="85" t="s">
        <v>32</v>
      </c>
      <c r="C58" s="84"/>
      <c r="D58" s="64" t="s">
        <v>46</v>
      </c>
      <c r="E58" s="64" t="s">
        <v>33</v>
      </c>
      <c r="F58" s="63"/>
      <c r="G58" s="129">
        <f>G59</f>
        <v>0</v>
      </c>
      <c r="H58" s="130"/>
      <c r="I58" s="129">
        <f>I59</f>
        <v>0</v>
      </c>
      <c r="J58" s="50">
        <f t="shared" si="0"/>
        <v>0</v>
      </c>
    </row>
    <row r="59" spans="1:10" ht="15.75">
      <c r="A59" s="78"/>
      <c r="B59" s="88" t="s">
        <v>51</v>
      </c>
      <c r="C59" s="62"/>
      <c r="D59" s="64" t="s">
        <v>50</v>
      </c>
      <c r="E59" s="64" t="s">
        <v>33</v>
      </c>
      <c r="F59" s="64" t="s">
        <v>48</v>
      </c>
      <c r="G59" s="129">
        <v>0</v>
      </c>
      <c r="H59" s="130"/>
      <c r="I59" s="129">
        <v>0</v>
      </c>
      <c r="J59" s="50">
        <f t="shared" si="0"/>
        <v>0</v>
      </c>
    </row>
    <row r="60" spans="1:10" ht="47.25">
      <c r="A60" s="78"/>
      <c r="B60" s="89" t="s">
        <v>150</v>
      </c>
      <c r="C60" s="90"/>
      <c r="D60" s="91" t="s">
        <v>58</v>
      </c>
      <c r="E60" s="92"/>
      <c r="F60" s="83"/>
      <c r="G60" s="129">
        <f>G61</f>
        <v>0</v>
      </c>
      <c r="H60" s="130"/>
      <c r="I60" s="129">
        <f>I61</f>
        <v>0</v>
      </c>
      <c r="J60" s="50">
        <f t="shared" si="0"/>
        <v>0</v>
      </c>
    </row>
    <row r="61" spans="1:10" ht="47.25">
      <c r="A61" s="78"/>
      <c r="B61" s="85" t="s">
        <v>54</v>
      </c>
      <c r="C61" s="84"/>
      <c r="D61" s="91" t="s">
        <v>58</v>
      </c>
      <c r="E61" s="92" t="s">
        <v>103</v>
      </c>
      <c r="F61" s="63"/>
      <c r="G61" s="129">
        <f>G62</f>
        <v>0</v>
      </c>
      <c r="H61" s="130"/>
      <c r="I61" s="129">
        <f>I62</f>
        <v>0</v>
      </c>
      <c r="J61" s="50">
        <f t="shared" si="0"/>
        <v>0</v>
      </c>
    </row>
    <row r="62" spans="1:10" ht="15.75">
      <c r="A62" s="78"/>
      <c r="B62" s="88" t="s">
        <v>51</v>
      </c>
      <c r="C62" s="62"/>
      <c r="D62" s="91" t="s">
        <v>58</v>
      </c>
      <c r="E62" s="92" t="s">
        <v>103</v>
      </c>
      <c r="F62" s="64" t="s">
        <v>48</v>
      </c>
      <c r="G62" s="129">
        <v>0</v>
      </c>
      <c r="H62" s="130"/>
      <c r="I62" s="129">
        <v>0</v>
      </c>
      <c r="J62" s="50">
        <f t="shared" si="0"/>
        <v>0</v>
      </c>
    </row>
    <row r="63" spans="1:10" ht="78.75">
      <c r="A63" s="78"/>
      <c r="B63" s="85" t="s">
        <v>52</v>
      </c>
      <c r="C63" s="78"/>
      <c r="D63" s="83" t="s">
        <v>53</v>
      </c>
      <c r="E63" s="77"/>
      <c r="F63" s="83"/>
      <c r="G63" s="129">
        <f>G64</f>
        <v>1</v>
      </c>
      <c r="H63" s="130"/>
      <c r="I63" s="129">
        <f>I64</f>
        <v>1</v>
      </c>
      <c r="J63" s="50">
        <f t="shared" si="0"/>
        <v>0</v>
      </c>
    </row>
    <row r="64" spans="1:10" ht="15.75">
      <c r="A64" s="78"/>
      <c r="B64" s="66" t="s">
        <v>67</v>
      </c>
      <c r="C64" s="78"/>
      <c r="D64" s="83" t="s">
        <v>53</v>
      </c>
      <c r="E64" s="77" t="s">
        <v>133</v>
      </c>
      <c r="F64" s="83"/>
      <c r="G64" s="129">
        <f>G65</f>
        <v>1</v>
      </c>
      <c r="H64" s="130"/>
      <c r="I64" s="129">
        <f>I65</f>
        <v>1</v>
      </c>
      <c r="J64" s="50">
        <f t="shared" si="0"/>
        <v>0</v>
      </c>
    </row>
    <row r="65" spans="1:10" ht="31.5">
      <c r="A65" s="78"/>
      <c r="B65" s="85" t="s">
        <v>37</v>
      </c>
      <c r="C65" s="78"/>
      <c r="D65" s="83" t="s">
        <v>53</v>
      </c>
      <c r="E65" s="77" t="s">
        <v>133</v>
      </c>
      <c r="F65" s="83">
        <v>240</v>
      </c>
      <c r="G65" s="129">
        <v>1</v>
      </c>
      <c r="H65" s="130"/>
      <c r="I65" s="129">
        <v>1</v>
      </c>
      <c r="J65" s="50">
        <f t="shared" si="0"/>
        <v>0</v>
      </c>
    </row>
    <row r="66" spans="1:10" ht="60" customHeight="1">
      <c r="A66" s="78"/>
      <c r="B66" s="79" t="s">
        <v>105</v>
      </c>
      <c r="C66" s="44"/>
      <c r="D66" s="45" t="s">
        <v>39</v>
      </c>
      <c r="E66" s="46"/>
      <c r="F66" s="45"/>
      <c r="G66" s="47">
        <f>G68</f>
        <v>868.248</v>
      </c>
      <c r="H66" s="47">
        <f>H68</f>
        <v>0</v>
      </c>
      <c r="I66" s="47">
        <f>I68</f>
        <v>896.923</v>
      </c>
      <c r="J66" s="50">
        <f t="shared" si="0"/>
        <v>28.674999999999955</v>
      </c>
    </row>
    <row r="67" spans="1:10" ht="16.5" customHeight="1">
      <c r="A67" s="78"/>
      <c r="B67" s="85" t="s">
        <v>40</v>
      </c>
      <c r="C67" s="84"/>
      <c r="D67" s="63" t="s">
        <v>41</v>
      </c>
      <c r="E67" s="64"/>
      <c r="F67" s="64"/>
      <c r="G67" s="65">
        <f>G68</f>
        <v>868.248</v>
      </c>
      <c r="H67" s="128"/>
      <c r="I67" s="65">
        <f>I68</f>
        <v>896.923</v>
      </c>
      <c r="J67" s="50">
        <f t="shared" si="0"/>
        <v>28.674999999999955</v>
      </c>
    </row>
    <row r="68" spans="1:256" s="20" customFormat="1" ht="47.25">
      <c r="A68" s="78"/>
      <c r="B68" s="66" t="s">
        <v>42</v>
      </c>
      <c r="C68" s="84"/>
      <c r="D68" s="63" t="s">
        <v>43</v>
      </c>
      <c r="E68" s="64"/>
      <c r="F68" s="64"/>
      <c r="G68" s="65">
        <f>G69</f>
        <v>868.248</v>
      </c>
      <c r="H68" s="132"/>
      <c r="I68" s="65">
        <f>I69</f>
        <v>896.923</v>
      </c>
      <c r="J68" s="50">
        <f t="shared" si="0"/>
        <v>28.674999999999955</v>
      </c>
      <c r="K68" s="18"/>
      <c r="L68" s="17"/>
      <c r="M68" s="15"/>
      <c r="N68" s="19"/>
      <c r="O68" s="15"/>
      <c r="P68" s="16"/>
      <c r="Q68" s="17"/>
      <c r="R68" s="18"/>
      <c r="S68" s="17"/>
      <c r="T68" s="15"/>
      <c r="U68" s="19"/>
      <c r="V68" s="15"/>
      <c r="W68" s="16"/>
      <c r="X68" s="17"/>
      <c r="Y68" s="18"/>
      <c r="Z68" s="17"/>
      <c r="AA68" s="15"/>
      <c r="AB68" s="19"/>
      <c r="AC68" s="15"/>
      <c r="AD68" s="16"/>
      <c r="AE68" s="17"/>
      <c r="AF68" s="18"/>
      <c r="AG68" s="17"/>
      <c r="AH68" s="15"/>
      <c r="AI68" s="19"/>
      <c r="AJ68" s="15"/>
      <c r="AK68" s="16"/>
      <c r="AL68" s="17"/>
      <c r="AM68" s="18"/>
      <c r="AN68" s="17"/>
      <c r="AO68" s="15"/>
      <c r="AP68" s="19"/>
      <c r="AQ68" s="15"/>
      <c r="AR68" s="16"/>
      <c r="AS68" s="17"/>
      <c r="AT68" s="18"/>
      <c r="AU68" s="17"/>
      <c r="AV68" s="15"/>
      <c r="AW68" s="19"/>
      <c r="AX68" s="15"/>
      <c r="AY68" s="16"/>
      <c r="AZ68" s="17"/>
      <c r="BA68" s="18"/>
      <c r="BB68" s="17"/>
      <c r="BC68" s="15"/>
      <c r="BD68" s="19"/>
      <c r="BE68" s="15"/>
      <c r="BF68" s="16"/>
      <c r="BG68" s="17"/>
      <c r="BH68" s="18"/>
      <c r="BI68" s="17"/>
      <c r="BJ68" s="15"/>
      <c r="BK68" s="19"/>
      <c r="BL68" s="15"/>
      <c r="BM68" s="16"/>
      <c r="BN68" s="17"/>
      <c r="BO68" s="18"/>
      <c r="BP68" s="17"/>
      <c r="BQ68" s="15"/>
      <c r="BR68" s="19"/>
      <c r="BS68" s="15"/>
      <c r="BT68" s="16"/>
      <c r="BU68" s="17"/>
      <c r="BV68" s="18"/>
      <c r="BW68" s="17"/>
      <c r="BX68" s="15"/>
      <c r="BY68" s="19"/>
      <c r="BZ68" s="15"/>
      <c r="CA68" s="16"/>
      <c r="CB68" s="17"/>
      <c r="CC68" s="18"/>
      <c r="CD68" s="17"/>
      <c r="CE68" s="15"/>
      <c r="CF68" s="19"/>
      <c r="CG68" s="15"/>
      <c r="CH68" s="16"/>
      <c r="CI68" s="17"/>
      <c r="CJ68" s="18"/>
      <c r="CK68" s="17"/>
      <c r="CL68" s="15"/>
      <c r="CM68" s="19"/>
      <c r="CN68" s="15"/>
      <c r="CO68" s="16"/>
      <c r="CP68" s="17"/>
      <c r="CQ68" s="18"/>
      <c r="CR68" s="17"/>
      <c r="CS68" s="15"/>
      <c r="CT68" s="19"/>
      <c r="CU68" s="15"/>
      <c r="CV68" s="16"/>
      <c r="CW68" s="17"/>
      <c r="CX68" s="18"/>
      <c r="CY68" s="17"/>
      <c r="CZ68" s="15"/>
      <c r="DA68" s="19"/>
      <c r="DB68" s="15"/>
      <c r="DC68" s="16"/>
      <c r="DD68" s="17"/>
      <c r="DE68" s="18"/>
      <c r="DF68" s="17"/>
      <c r="DG68" s="15"/>
      <c r="DH68" s="19"/>
      <c r="DI68" s="15"/>
      <c r="DJ68" s="16"/>
      <c r="DK68" s="17"/>
      <c r="DL68" s="18"/>
      <c r="DM68" s="17"/>
      <c r="DN68" s="15"/>
      <c r="DO68" s="19"/>
      <c r="DP68" s="15"/>
      <c r="DQ68" s="16"/>
      <c r="DR68" s="17"/>
      <c r="DS68" s="18"/>
      <c r="DT68" s="17"/>
      <c r="DU68" s="15"/>
      <c r="DV68" s="19"/>
      <c r="DW68" s="15"/>
      <c r="DX68" s="16"/>
      <c r="DY68" s="17"/>
      <c r="DZ68" s="18"/>
      <c r="EA68" s="17"/>
      <c r="EB68" s="15"/>
      <c r="EC68" s="19"/>
      <c r="ED68" s="15"/>
      <c r="EE68" s="16"/>
      <c r="EF68" s="17"/>
      <c r="EG68" s="18"/>
      <c r="EH68" s="17"/>
      <c r="EI68" s="15"/>
      <c r="EJ68" s="19"/>
      <c r="EK68" s="15"/>
      <c r="EL68" s="16"/>
      <c r="EM68" s="17"/>
      <c r="EN68" s="18"/>
      <c r="EO68" s="17"/>
      <c r="EP68" s="15"/>
      <c r="EQ68" s="19"/>
      <c r="ER68" s="15"/>
      <c r="ES68" s="16"/>
      <c r="ET68" s="17"/>
      <c r="EU68" s="18"/>
      <c r="EV68" s="17"/>
      <c r="EW68" s="15"/>
      <c r="EX68" s="19"/>
      <c r="EY68" s="15"/>
      <c r="EZ68" s="16"/>
      <c r="FA68" s="17"/>
      <c r="FB68" s="18"/>
      <c r="FC68" s="17"/>
      <c r="FD68" s="15"/>
      <c r="FE68" s="19"/>
      <c r="FF68" s="15"/>
      <c r="FG68" s="16"/>
      <c r="FH68" s="17"/>
      <c r="FI68" s="18"/>
      <c r="FJ68" s="17"/>
      <c r="FK68" s="15"/>
      <c r="FL68" s="19"/>
      <c r="FM68" s="15"/>
      <c r="FN68" s="16"/>
      <c r="FO68" s="17"/>
      <c r="FP68" s="18"/>
      <c r="FQ68" s="17"/>
      <c r="FR68" s="15"/>
      <c r="FS68" s="19"/>
      <c r="FT68" s="15"/>
      <c r="FU68" s="16"/>
      <c r="FV68" s="17"/>
      <c r="FW68" s="18"/>
      <c r="FX68" s="17"/>
      <c r="FY68" s="15"/>
      <c r="FZ68" s="19"/>
      <c r="GA68" s="15"/>
      <c r="GB68" s="16"/>
      <c r="GC68" s="17"/>
      <c r="GD68" s="18"/>
      <c r="GE68" s="17"/>
      <c r="GF68" s="15"/>
      <c r="GG68" s="19"/>
      <c r="GH68" s="15"/>
      <c r="GI68" s="16"/>
      <c r="GJ68" s="17"/>
      <c r="GK68" s="18"/>
      <c r="GL68" s="17"/>
      <c r="GM68" s="15"/>
      <c r="GN68" s="19"/>
      <c r="GO68" s="15"/>
      <c r="GP68" s="16"/>
      <c r="GQ68" s="17"/>
      <c r="GR68" s="18"/>
      <c r="GS68" s="17"/>
      <c r="GT68" s="15"/>
      <c r="GU68" s="19"/>
      <c r="GV68" s="15"/>
      <c r="GW68" s="16"/>
      <c r="GX68" s="17"/>
      <c r="GY68" s="18"/>
      <c r="GZ68" s="17"/>
      <c r="HA68" s="15"/>
      <c r="HB68" s="19"/>
      <c r="HC68" s="15"/>
      <c r="HD68" s="16"/>
      <c r="HE68" s="17"/>
      <c r="HF68" s="18"/>
      <c r="HG68" s="17"/>
      <c r="HH68" s="15"/>
      <c r="HI68" s="19"/>
      <c r="HJ68" s="15"/>
      <c r="HK68" s="16"/>
      <c r="HL68" s="17"/>
      <c r="HM68" s="18"/>
      <c r="HN68" s="17"/>
      <c r="HO68" s="15"/>
      <c r="HP68" s="19"/>
      <c r="HQ68" s="15"/>
      <c r="HR68" s="16"/>
      <c r="HS68" s="17"/>
      <c r="HT68" s="18"/>
      <c r="HU68" s="17"/>
      <c r="HV68" s="15"/>
      <c r="HW68" s="19"/>
      <c r="HX68" s="15"/>
      <c r="HY68" s="16"/>
      <c r="HZ68" s="17"/>
      <c r="IA68" s="18"/>
      <c r="IB68" s="17"/>
      <c r="IC68" s="15"/>
      <c r="ID68" s="19"/>
      <c r="IE68" s="15"/>
      <c r="IF68" s="16"/>
      <c r="IG68" s="17"/>
      <c r="IH68" s="18"/>
      <c r="II68" s="17"/>
      <c r="IJ68" s="15"/>
      <c r="IK68" s="19"/>
      <c r="IL68" s="15"/>
      <c r="IM68" s="16"/>
      <c r="IN68" s="17"/>
      <c r="IO68" s="18"/>
      <c r="IP68" s="17"/>
      <c r="IQ68" s="15"/>
      <c r="IR68" s="19"/>
      <c r="IS68" s="15"/>
      <c r="IT68" s="16"/>
      <c r="IU68" s="17"/>
      <c r="IV68" s="18"/>
    </row>
    <row r="69" spans="1:10" ht="63">
      <c r="A69" s="78"/>
      <c r="B69" s="85" t="s">
        <v>32</v>
      </c>
      <c r="C69" s="84"/>
      <c r="D69" s="63" t="s">
        <v>43</v>
      </c>
      <c r="E69" s="64" t="s">
        <v>33</v>
      </c>
      <c r="F69" s="64"/>
      <c r="G69" s="65">
        <f>G70</f>
        <v>868.248</v>
      </c>
      <c r="H69" s="128"/>
      <c r="I69" s="65">
        <f>I70</f>
        <v>896.923</v>
      </c>
      <c r="J69" s="50">
        <f t="shared" si="0"/>
        <v>28.674999999999955</v>
      </c>
    </row>
    <row r="70" spans="1:10" ht="31.5">
      <c r="A70" s="133"/>
      <c r="B70" s="93" t="s">
        <v>36</v>
      </c>
      <c r="C70" s="94"/>
      <c r="D70" s="95" t="s">
        <v>43</v>
      </c>
      <c r="E70" s="96" t="s">
        <v>33</v>
      </c>
      <c r="F70" s="96" t="s">
        <v>44</v>
      </c>
      <c r="G70" s="97">
        <v>868.248</v>
      </c>
      <c r="H70" s="128"/>
      <c r="I70" s="97">
        <v>896.923</v>
      </c>
      <c r="J70" s="50">
        <f t="shared" si="0"/>
        <v>28.674999999999955</v>
      </c>
    </row>
    <row r="71" spans="1:10" ht="31.5">
      <c r="A71" s="80" t="s">
        <v>153</v>
      </c>
      <c r="B71" s="79" t="s">
        <v>107</v>
      </c>
      <c r="C71" s="44"/>
      <c r="D71" s="81" t="s">
        <v>106</v>
      </c>
      <c r="E71" s="46"/>
      <c r="F71" s="81"/>
      <c r="G71" s="82">
        <v>60</v>
      </c>
      <c r="H71" s="128"/>
      <c r="I71" s="82">
        <v>60</v>
      </c>
      <c r="J71" s="50">
        <f t="shared" si="0"/>
        <v>0</v>
      </c>
    </row>
    <row r="72" spans="1:10" ht="15.75">
      <c r="A72" s="134"/>
      <c r="B72" s="98" t="s">
        <v>40</v>
      </c>
      <c r="C72" s="99"/>
      <c r="D72" s="100" t="s">
        <v>108</v>
      </c>
      <c r="E72" s="101"/>
      <c r="F72" s="102"/>
      <c r="G72" s="103">
        <f>G73</f>
        <v>60</v>
      </c>
      <c r="H72" s="128"/>
      <c r="I72" s="103">
        <f>I73</f>
        <v>60</v>
      </c>
      <c r="J72" s="50">
        <f t="shared" si="0"/>
        <v>0</v>
      </c>
    </row>
    <row r="73" spans="1:10" ht="15.75">
      <c r="A73" s="80"/>
      <c r="B73" s="52" t="s">
        <v>40</v>
      </c>
      <c r="C73" s="84"/>
      <c r="D73" s="63" t="s">
        <v>110</v>
      </c>
      <c r="E73" s="64"/>
      <c r="F73" s="83"/>
      <c r="G73" s="65">
        <f>G74</f>
        <v>60</v>
      </c>
      <c r="H73" s="128"/>
      <c r="I73" s="65">
        <f>I74</f>
        <v>60</v>
      </c>
      <c r="J73" s="50">
        <f t="shared" si="0"/>
        <v>0</v>
      </c>
    </row>
    <row r="74" spans="1:10" ht="63">
      <c r="A74" s="135"/>
      <c r="B74" s="61" t="s">
        <v>68</v>
      </c>
      <c r="C74" s="84"/>
      <c r="D74" s="63" t="s">
        <v>109</v>
      </c>
      <c r="E74" s="64"/>
      <c r="F74" s="63"/>
      <c r="G74" s="65">
        <f>G75</f>
        <v>60</v>
      </c>
      <c r="H74" s="128"/>
      <c r="I74" s="65">
        <f>I75</f>
        <v>60</v>
      </c>
      <c r="J74" s="50">
        <f t="shared" si="0"/>
        <v>0</v>
      </c>
    </row>
    <row r="75" spans="1:10" ht="15.75">
      <c r="A75" s="135"/>
      <c r="B75" s="61" t="s">
        <v>67</v>
      </c>
      <c r="C75" s="84"/>
      <c r="D75" s="63" t="s">
        <v>109</v>
      </c>
      <c r="E75" s="64" t="s">
        <v>104</v>
      </c>
      <c r="F75" s="63"/>
      <c r="G75" s="65">
        <f>G76</f>
        <v>60</v>
      </c>
      <c r="H75" s="128"/>
      <c r="I75" s="65">
        <f>I76</f>
        <v>60</v>
      </c>
      <c r="J75" s="50">
        <f t="shared" si="0"/>
        <v>0</v>
      </c>
    </row>
    <row r="76" spans="1:10" ht="31.5">
      <c r="A76" s="135"/>
      <c r="B76" s="85" t="s">
        <v>37</v>
      </c>
      <c r="C76" s="84"/>
      <c r="D76" s="63" t="s">
        <v>109</v>
      </c>
      <c r="E76" s="64" t="s">
        <v>104</v>
      </c>
      <c r="F76" s="63">
        <v>240</v>
      </c>
      <c r="G76" s="65">
        <v>60</v>
      </c>
      <c r="H76" s="128"/>
      <c r="I76" s="65">
        <v>60</v>
      </c>
      <c r="J76" s="50">
        <f t="shared" si="0"/>
        <v>0</v>
      </c>
    </row>
    <row r="77" spans="1:10" ht="47.25">
      <c r="A77" s="80" t="s">
        <v>153</v>
      </c>
      <c r="B77" s="79" t="s">
        <v>60</v>
      </c>
      <c r="C77" s="44"/>
      <c r="D77" s="81" t="s">
        <v>61</v>
      </c>
      <c r="E77" s="46"/>
      <c r="F77" s="81"/>
      <c r="G77" s="82">
        <f>G78</f>
        <v>3734.454</v>
      </c>
      <c r="H77" s="82">
        <f>H78</f>
        <v>0</v>
      </c>
      <c r="I77" s="82">
        <f>I78</f>
        <v>3889.59</v>
      </c>
      <c r="J77" s="50">
        <f t="shared" si="0"/>
        <v>155.13599999999997</v>
      </c>
    </row>
    <row r="78" spans="1:10" ht="15.75">
      <c r="A78" s="78"/>
      <c r="B78" s="61" t="s">
        <v>62</v>
      </c>
      <c r="C78" s="90"/>
      <c r="D78" s="54" t="s">
        <v>63</v>
      </c>
      <c r="E78" s="92"/>
      <c r="F78" s="83"/>
      <c r="G78" s="65">
        <f>G79</f>
        <v>3734.454</v>
      </c>
      <c r="H78" s="128"/>
      <c r="I78" s="65">
        <f>I79</f>
        <v>3889.59</v>
      </c>
      <c r="J78" s="50">
        <f t="shared" si="0"/>
        <v>155.13599999999997</v>
      </c>
    </row>
    <row r="79" spans="1:10" ht="15.75">
      <c r="A79" s="78"/>
      <c r="B79" s="61" t="s">
        <v>62</v>
      </c>
      <c r="C79" s="90"/>
      <c r="D79" s="54" t="s">
        <v>64</v>
      </c>
      <c r="E79" s="92"/>
      <c r="F79" s="83"/>
      <c r="G79" s="65">
        <f>G80+G83+G86+G91+G94+G97+G101+G106+G104</f>
        <v>3734.454</v>
      </c>
      <c r="H79" s="65">
        <f>H80+H83+H86+H91+H94+H97+H101+H106+H104</f>
        <v>0</v>
      </c>
      <c r="I79" s="65">
        <f>I80+I83+I86+I91+I94+I97+I101+I106+I104</f>
        <v>3889.59</v>
      </c>
      <c r="J79" s="50">
        <f t="shared" si="0"/>
        <v>155.13599999999997</v>
      </c>
    </row>
    <row r="80" spans="1:10" ht="47.25">
      <c r="A80" s="136"/>
      <c r="B80" s="61" t="s">
        <v>65</v>
      </c>
      <c r="C80" s="104"/>
      <c r="D80" s="54" t="s">
        <v>66</v>
      </c>
      <c r="E80" s="105"/>
      <c r="F80" s="106"/>
      <c r="G80" s="65">
        <f>G81</f>
        <v>50</v>
      </c>
      <c r="H80" s="128"/>
      <c r="I80" s="65">
        <f>I81</f>
        <v>50</v>
      </c>
      <c r="J80" s="50">
        <f aca="true" t="shared" si="1" ref="J80:J110">I80-G80</f>
        <v>0</v>
      </c>
    </row>
    <row r="81" spans="1:10" ht="15.75">
      <c r="A81" s="78"/>
      <c r="B81" s="66" t="s">
        <v>59</v>
      </c>
      <c r="C81" s="90"/>
      <c r="D81" s="54" t="s">
        <v>66</v>
      </c>
      <c r="E81" s="92" t="s">
        <v>115</v>
      </c>
      <c r="F81" s="83"/>
      <c r="G81" s="65">
        <f>G82</f>
        <v>50</v>
      </c>
      <c r="H81" s="128"/>
      <c r="I81" s="65">
        <f>I82</f>
        <v>50</v>
      </c>
      <c r="J81" s="50">
        <f t="shared" si="1"/>
        <v>0</v>
      </c>
    </row>
    <row r="82" spans="1:10" ht="15.75">
      <c r="A82" s="78"/>
      <c r="B82" s="52" t="s">
        <v>111</v>
      </c>
      <c r="C82" s="90"/>
      <c r="D82" s="54" t="s">
        <v>66</v>
      </c>
      <c r="E82" s="92" t="s">
        <v>115</v>
      </c>
      <c r="F82" s="83">
        <v>870</v>
      </c>
      <c r="G82" s="65">
        <v>50</v>
      </c>
      <c r="H82" s="128"/>
      <c r="I82" s="65">
        <v>50</v>
      </c>
      <c r="J82" s="50">
        <f t="shared" si="1"/>
        <v>0</v>
      </c>
    </row>
    <row r="83" spans="1:10" ht="15.75">
      <c r="A83" s="80"/>
      <c r="B83" s="61" t="s">
        <v>83</v>
      </c>
      <c r="C83" s="78"/>
      <c r="D83" s="54" t="s">
        <v>84</v>
      </c>
      <c r="E83" s="77"/>
      <c r="F83" s="83"/>
      <c r="G83" s="107">
        <f>G84</f>
        <v>333</v>
      </c>
      <c r="H83" s="128"/>
      <c r="I83" s="107">
        <f>I84</f>
        <v>333</v>
      </c>
      <c r="J83" s="50">
        <f t="shared" si="1"/>
        <v>0</v>
      </c>
    </row>
    <row r="84" spans="1:10" ht="15.75">
      <c r="A84" s="80"/>
      <c r="B84" s="66" t="s">
        <v>82</v>
      </c>
      <c r="C84" s="78"/>
      <c r="D84" s="54" t="s">
        <v>84</v>
      </c>
      <c r="E84" s="77">
        <v>1001</v>
      </c>
      <c r="F84" s="83"/>
      <c r="G84" s="107">
        <f>G85</f>
        <v>333</v>
      </c>
      <c r="H84" s="128"/>
      <c r="I84" s="107">
        <f>I85</f>
        <v>333</v>
      </c>
      <c r="J84" s="50">
        <f t="shared" si="1"/>
        <v>0</v>
      </c>
    </row>
    <row r="85" spans="1:10" ht="31.5">
      <c r="A85" s="80"/>
      <c r="B85" s="52" t="s">
        <v>112</v>
      </c>
      <c r="C85" s="78"/>
      <c r="D85" s="54" t="s">
        <v>84</v>
      </c>
      <c r="E85" s="77">
        <v>1001</v>
      </c>
      <c r="F85" s="83">
        <v>320</v>
      </c>
      <c r="G85" s="107">
        <v>333</v>
      </c>
      <c r="H85" s="128"/>
      <c r="I85" s="107">
        <v>333</v>
      </c>
      <c r="J85" s="50">
        <f t="shared" si="1"/>
        <v>0</v>
      </c>
    </row>
    <row r="86" spans="1:10" ht="15.75">
      <c r="A86" s="136"/>
      <c r="B86" s="67" t="s">
        <v>121</v>
      </c>
      <c r="C86" s="104"/>
      <c r="D86" s="108" t="s">
        <v>118</v>
      </c>
      <c r="E86" s="77"/>
      <c r="F86" s="83"/>
      <c r="G86" s="65">
        <f>G87+G89</f>
        <v>1034.054</v>
      </c>
      <c r="H86" s="128"/>
      <c r="I86" s="65">
        <f>I87+I89</f>
        <v>993.19</v>
      </c>
      <c r="J86" s="50">
        <f t="shared" si="1"/>
        <v>-40.86400000000003</v>
      </c>
    </row>
    <row r="87" spans="1:10" ht="15.75">
      <c r="A87" s="136"/>
      <c r="B87" s="67" t="s">
        <v>125</v>
      </c>
      <c r="C87" s="104"/>
      <c r="D87" s="108" t="s">
        <v>118</v>
      </c>
      <c r="E87" s="77" t="s">
        <v>113</v>
      </c>
      <c r="F87" s="83"/>
      <c r="G87" s="65">
        <f>G88</f>
        <v>84.304</v>
      </c>
      <c r="H87" s="128"/>
      <c r="I87" s="65">
        <f>I88</f>
        <v>43.44</v>
      </c>
      <c r="J87" s="50">
        <f t="shared" si="1"/>
        <v>-40.864000000000004</v>
      </c>
    </row>
    <row r="88" spans="1:10" ht="31.5">
      <c r="A88" s="136"/>
      <c r="B88" s="67" t="s">
        <v>37</v>
      </c>
      <c r="C88" s="104"/>
      <c r="D88" s="108" t="s">
        <v>118</v>
      </c>
      <c r="E88" s="77" t="s">
        <v>113</v>
      </c>
      <c r="F88" s="83">
        <v>240</v>
      </c>
      <c r="G88" s="65">
        <v>84.304</v>
      </c>
      <c r="H88" s="128"/>
      <c r="I88" s="65">
        <v>43.44</v>
      </c>
      <c r="J88" s="50">
        <f t="shared" si="1"/>
        <v>-40.864000000000004</v>
      </c>
    </row>
    <row r="89" spans="1:10" ht="15.75">
      <c r="A89" s="78"/>
      <c r="B89" s="85" t="s">
        <v>71</v>
      </c>
      <c r="C89" s="84"/>
      <c r="D89" s="54" t="s">
        <v>73</v>
      </c>
      <c r="E89" s="64" t="s">
        <v>72</v>
      </c>
      <c r="F89" s="63"/>
      <c r="G89" s="65">
        <f>G90</f>
        <v>949.75</v>
      </c>
      <c r="H89" s="128"/>
      <c r="I89" s="65">
        <f>I90</f>
        <v>949.75</v>
      </c>
      <c r="J89" s="50">
        <f t="shared" si="1"/>
        <v>0</v>
      </c>
    </row>
    <row r="90" spans="1:10" ht="31.5">
      <c r="A90" s="136"/>
      <c r="B90" s="66" t="s">
        <v>37</v>
      </c>
      <c r="C90" s="78"/>
      <c r="D90" s="54" t="s">
        <v>73</v>
      </c>
      <c r="E90" s="77" t="s">
        <v>72</v>
      </c>
      <c r="F90" s="83">
        <v>240</v>
      </c>
      <c r="G90" s="107">
        <v>949.75</v>
      </c>
      <c r="H90" s="128"/>
      <c r="I90" s="107">
        <v>949.75</v>
      </c>
      <c r="J90" s="50">
        <f t="shared" si="1"/>
        <v>0</v>
      </c>
    </row>
    <row r="91" spans="1:10" ht="31.5">
      <c r="A91" s="78"/>
      <c r="B91" s="109" t="s">
        <v>151</v>
      </c>
      <c r="C91" s="78"/>
      <c r="D91" s="54" t="s">
        <v>119</v>
      </c>
      <c r="E91" s="77"/>
      <c r="F91" s="83"/>
      <c r="G91" s="107">
        <f>G92</f>
        <v>30</v>
      </c>
      <c r="H91" s="128"/>
      <c r="I91" s="107">
        <f>I92</f>
        <v>30</v>
      </c>
      <c r="J91" s="50">
        <f t="shared" si="1"/>
        <v>0</v>
      </c>
    </row>
    <row r="92" spans="1:10" ht="15.75">
      <c r="A92" s="78"/>
      <c r="B92" s="85" t="s">
        <v>85</v>
      </c>
      <c r="C92" s="80"/>
      <c r="D92" s="54" t="s">
        <v>119</v>
      </c>
      <c r="E92" s="77">
        <v>1105</v>
      </c>
      <c r="F92" s="83"/>
      <c r="G92" s="107">
        <f>G93</f>
        <v>30</v>
      </c>
      <c r="H92" s="128"/>
      <c r="I92" s="107">
        <f>I93</f>
        <v>30</v>
      </c>
      <c r="J92" s="50">
        <f t="shared" si="1"/>
        <v>0</v>
      </c>
    </row>
    <row r="93" spans="1:10" ht="31.5">
      <c r="A93" s="78"/>
      <c r="B93" s="66" t="s">
        <v>37</v>
      </c>
      <c r="C93" s="78"/>
      <c r="D93" s="54" t="s">
        <v>119</v>
      </c>
      <c r="E93" s="77" t="s">
        <v>86</v>
      </c>
      <c r="F93" s="83">
        <v>240</v>
      </c>
      <c r="G93" s="107">
        <v>30</v>
      </c>
      <c r="H93" s="128"/>
      <c r="I93" s="107">
        <v>30</v>
      </c>
      <c r="J93" s="50">
        <f t="shared" si="1"/>
        <v>0</v>
      </c>
    </row>
    <row r="94" spans="1:10" ht="24" customHeight="1">
      <c r="A94" s="78"/>
      <c r="B94" s="61" t="s">
        <v>80</v>
      </c>
      <c r="C94" s="78"/>
      <c r="D94" s="54" t="s">
        <v>81</v>
      </c>
      <c r="E94" s="77"/>
      <c r="F94" s="83"/>
      <c r="G94" s="107">
        <f>G95</f>
        <v>30</v>
      </c>
      <c r="H94" s="128"/>
      <c r="I94" s="107">
        <f>I95</f>
        <v>30</v>
      </c>
      <c r="J94" s="50">
        <f t="shared" si="1"/>
        <v>0</v>
      </c>
    </row>
    <row r="95" spans="1:10" ht="18" customHeight="1">
      <c r="A95" s="78"/>
      <c r="B95" s="85" t="s">
        <v>78</v>
      </c>
      <c r="C95" s="78"/>
      <c r="D95" s="54" t="s">
        <v>81</v>
      </c>
      <c r="E95" s="77" t="s">
        <v>79</v>
      </c>
      <c r="F95" s="83"/>
      <c r="G95" s="107">
        <f>G96</f>
        <v>30</v>
      </c>
      <c r="H95" s="128"/>
      <c r="I95" s="107">
        <f>I96</f>
        <v>30</v>
      </c>
      <c r="J95" s="50">
        <f t="shared" si="1"/>
        <v>0</v>
      </c>
    </row>
    <row r="96" spans="1:10" ht="31.5">
      <c r="A96" s="78"/>
      <c r="B96" s="66" t="s">
        <v>37</v>
      </c>
      <c r="C96" s="78"/>
      <c r="D96" s="54" t="s">
        <v>81</v>
      </c>
      <c r="E96" s="77" t="s">
        <v>79</v>
      </c>
      <c r="F96" s="83">
        <v>240</v>
      </c>
      <c r="G96" s="107">
        <v>30</v>
      </c>
      <c r="H96" s="128"/>
      <c r="I96" s="107">
        <v>30</v>
      </c>
      <c r="J96" s="50">
        <f t="shared" si="1"/>
        <v>0</v>
      </c>
    </row>
    <row r="97" spans="1:10" ht="47.25">
      <c r="A97" s="78"/>
      <c r="B97" s="61" t="s">
        <v>75</v>
      </c>
      <c r="C97" s="78"/>
      <c r="D97" s="54" t="s">
        <v>76</v>
      </c>
      <c r="E97" s="77"/>
      <c r="F97" s="83"/>
      <c r="G97" s="107">
        <f>G98</f>
        <v>1636</v>
      </c>
      <c r="H97" s="128"/>
      <c r="I97" s="107">
        <f>I98</f>
        <v>1832</v>
      </c>
      <c r="J97" s="50">
        <f t="shared" si="1"/>
        <v>196</v>
      </c>
    </row>
    <row r="98" spans="1:10" ht="15.75">
      <c r="A98" s="78"/>
      <c r="B98" s="85" t="s">
        <v>74</v>
      </c>
      <c r="C98" s="78"/>
      <c r="D98" s="54" t="s">
        <v>76</v>
      </c>
      <c r="E98" s="77" t="s">
        <v>27</v>
      </c>
      <c r="F98" s="83"/>
      <c r="G98" s="107">
        <f>G99+G100</f>
        <v>1636</v>
      </c>
      <c r="H98" s="128"/>
      <c r="I98" s="107">
        <f>I99</f>
        <v>1832</v>
      </c>
      <c r="J98" s="50">
        <f t="shared" si="1"/>
        <v>196</v>
      </c>
    </row>
    <row r="99" spans="1:10" ht="29.25" customHeight="1">
      <c r="A99" s="78"/>
      <c r="B99" s="66" t="s">
        <v>37</v>
      </c>
      <c r="C99" s="78"/>
      <c r="D99" s="54" t="s">
        <v>76</v>
      </c>
      <c r="E99" s="77" t="s">
        <v>27</v>
      </c>
      <c r="F99" s="83">
        <v>240</v>
      </c>
      <c r="G99" s="107">
        <v>1636</v>
      </c>
      <c r="H99" s="128"/>
      <c r="I99" s="107">
        <v>1832</v>
      </c>
      <c r="J99" s="50">
        <f t="shared" si="1"/>
        <v>196</v>
      </c>
    </row>
    <row r="100" spans="1:10" ht="15.75">
      <c r="A100" s="78"/>
      <c r="B100" s="67" t="s">
        <v>38</v>
      </c>
      <c r="C100" s="78"/>
      <c r="D100" s="54" t="s">
        <v>76</v>
      </c>
      <c r="E100" s="77" t="s">
        <v>27</v>
      </c>
      <c r="F100" s="83">
        <v>850</v>
      </c>
      <c r="G100" s="107">
        <v>0</v>
      </c>
      <c r="H100" s="128"/>
      <c r="I100" s="107">
        <v>0</v>
      </c>
      <c r="J100" s="50">
        <f t="shared" si="1"/>
        <v>0</v>
      </c>
    </row>
    <row r="101" spans="1:13" ht="32.25" customHeight="1">
      <c r="A101" s="78"/>
      <c r="B101" s="85" t="s">
        <v>135</v>
      </c>
      <c r="C101" s="78"/>
      <c r="D101" s="54" t="s">
        <v>77</v>
      </c>
      <c r="E101" s="77"/>
      <c r="F101" s="83"/>
      <c r="G101" s="107">
        <f>G102</f>
        <v>300</v>
      </c>
      <c r="H101" s="128"/>
      <c r="I101" s="107">
        <f>I102</f>
        <v>300</v>
      </c>
      <c r="J101" s="50">
        <f t="shared" si="1"/>
        <v>0</v>
      </c>
      <c r="M101" s="21"/>
    </row>
    <row r="102" spans="1:10" ht="18.75" customHeight="1">
      <c r="A102" s="78"/>
      <c r="B102" s="66" t="s">
        <v>74</v>
      </c>
      <c r="C102" s="78"/>
      <c r="D102" s="54" t="s">
        <v>77</v>
      </c>
      <c r="E102" s="77" t="s">
        <v>27</v>
      </c>
      <c r="F102" s="83"/>
      <c r="G102" s="107">
        <f>G103</f>
        <v>300</v>
      </c>
      <c r="H102" s="128"/>
      <c r="I102" s="107">
        <f>I103</f>
        <v>300</v>
      </c>
      <c r="J102" s="50">
        <f t="shared" si="1"/>
        <v>0</v>
      </c>
    </row>
    <row r="103" spans="1:10" ht="31.5">
      <c r="A103" s="78"/>
      <c r="B103" s="67" t="s">
        <v>37</v>
      </c>
      <c r="C103" s="110"/>
      <c r="D103" s="54" t="s">
        <v>77</v>
      </c>
      <c r="E103" s="77" t="s">
        <v>27</v>
      </c>
      <c r="F103" s="83">
        <v>240</v>
      </c>
      <c r="G103" s="107">
        <v>300</v>
      </c>
      <c r="H103" s="128"/>
      <c r="I103" s="107">
        <v>300</v>
      </c>
      <c r="J103" s="50">
        <f t="shared" si="1"/>
        <v>0</v>
      </c>
    </row>
    <row r="104" spans="1:10" ht="31.5">
      <c r="A104" s="78"/>
      <c r="B104" s="67" t="s">
        <v>141</v>
      </c>
      <c r="C104" s="110"/>
      <c r="D104" s="54" t="s">
        <v>139</v>
      </c>
      <c r="E104" s="77"/>
      <c r="F104" s="83"/>
      <c r="G104" s="107">
        <v>125.39999999999999</v>
      </c>
      <c r="H104" s="128"/>
      <c r="I104" s="107">
        <v>125.4</v>
      </c>
      <c r="J104" s="50">
        <f t="shared" si="1"/>
        <v>0</v>
      </c>
    </row>
    <row r="105" spans="1:10" ht="31.5">
      <c r="A105" s="78"/>
      <c r="B105" s="67" t="s">
        <v>36</v>
      </c>
      <c r="C105" s="110"/>
      <c r="D105" s="54" t="s">
        <v>139</v>
      </c>
      <c r="E105" s="77" t="s">
        <v>140</v>
      </c>
      <c r="F105" s="83">
        <v>120</v>
      </c>
      <c r="G105" s="107">
        <v>125.4</v>
      </c>
      <c r="H105" s="128"/>
      <c r="I105" s="107">
        <v>125.4</v>
      </c>
      <c r="J105" s="50"/>
    </row>
    <row r="106" spans="1:10" ht="31.5">
      <c r="A106" s="78"/>
      <c r="B106" s="52" t="s">
        <v>127</v>
      </c>
      <c r="C106" s="53"/>
      <c r="D106" s="54" t="s">
        <v>126</v>
      </c>
      <c r="E106" s="111"/>
      <c r="F106" s="53"/>
      <c r="G106" s="112">
        <f>G107</f>
        <v>196</v>
      </c>
      <c r="H106" s="128"/>
      <c r="I106" s="112">
        <f>I107</f>
        <v>196</v>
      </c>
      <c r="J106" s="50">
        <f t="shared" si="1"/>
        <v>0</v>
      </c>
    </row>
    <row r="107" spans="1:10" ht="15.75">
      <c r="A107" s="78"/>
      <c r="B107" s="52" t="s">
        <v>122</v>
      </c>
      <c r="C107" s="53"/>
      <c r="D107" s="54" t="s">
        <v>126</v>
      </c>
      <c r="E107" s="111" t="s">
        <v>70</v>
      </c>
      <c r="F107" s="53"/>
      <c r="G107" s="112">
        <f>G108</f>
        <v>196</v>
      </c>
      <c r="H107" s="128"/>
      <c r="I107" s="112">
        <f>I108</f>
        <v>196</v>
      </c>
      <c r="J107" s="50">
        <f t="shared" si="1"/>
        <v>0</v>
      </c>
    </row>
    <row r="108" spans="1:10" ht="31.5">
      <c r="A108" s="133"/>
      <c r="B108" s="55" t="s">
        <v>128</v>
      </c>
      <c r="C108" s="53"/>
      <c r="D108" s="54" t="s">
        <v>126</v>
      </c>
      <c r="E108" s="111" t="s">
        <v>70</v>
      </c>
      <c r="F108" s="53">
        <v>240</v>
      </c>
      <c r="G108" s="137">
        <v>196</v>
      </c>
      <c r="H108" s="128"/>
      <c r="I108" s="137">
        <v>196</v>
      </c>
      <c r="J108" s="50">
        <f t="shared" si="1"/>
        <v>0</v>
      </c>
    </row>
    <row r="109" spans="1:10" ht="18.75" customHeight="1">
      <c r="A109" s="83"/>
      <c r="B109" s="138"/>
      <c r="C109" s="81"/>
      <c r="D109" s="139"/>
      <c r="E109" s="139"/>
      <c r="F109" s="139"/>
      <c r="G109" s="140"/>
      <c r="H109" s="141"/>
      <c r="I109" s="141"/>
      <c r="J109" s="50">
        <f t="shared" si="1"/>
        <v>0</v>
      </c>
    </row>
    <row r="110" spans="1:10" ht="15.75">
      <c r="A110" s="142"/>
      <c r="B110" s="143"/>
      <c r="C110" s="142"/>
      <c r="D110" s="128"/>
      <c r="E110" s="144"/>
      <c r="F110" s="142"/>
      <c r="G110" s="145"/>
      <c r="H110" s="128"/>
      <c r="I110" s="128"/>
      <c r="J110" s="50">
        <f t="shared" si="1"/>
        <v>0</v>
      </c>
    </row>
  </sheetData>
  <sheetProtection/>
  <mergeCells count="2">
    <mergeCell ref="B10:G10"/>
    <mergeCell ref="B11:G11"/>
  </mergeCells>
  <printOptions/>
  <pageMargins left="0.31496062992125984" right="0" top="0.1968503937007874" bottom="0" header="0.1968503937007874" footer="0.1968503937007874"/>
  <pageSetup fitToHeight="63" fitToWidth="1" horizontalDpi="600" verticalDpi="600" orientation="portrait" paperSize="9" scale="74" r:id="rId1"/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1663</cp:lastModifiedBy>
  <cp:lastPrinted>2016-12-13T11:17:00Z</cp:lastPrinted>
  <dcterms:created xsi:type="dcterms:W3CDTF">2007-11-12T16:23:20Z</dcterms:created>
  <dcterms:modified xsi:type="dcterms:W3CDTF">2016-12-27T08:41:33Z</dcterms:modified>
  <cp:category/>
  <cp:version/>
  <cp:contentType/>
  <cp:contentStatus/>
</cp:coreProperties>
</file>