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8256" windowHeight="5604" activeTab="0"/>
  </bookViews>
  <sheets>
    <sheet name="17-18-19" sheetId="1" r:id="rId1"/>
    <sheet name="17-18-19 (2)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0">'17-18-19'!$24:$36</definedName>
    <definedName name="_xlnm.Print_Titles" localSheetId="1">'17-18-19 (2)'!$24:$36</definedName>
    <definedName name="_xlnm.Print_Area" localSheetId="0">'17-18-19'!$A$1:$EM$103</definedName>
    <definedName name="_xlnm.Print_Area" localSheetId="1">'17-18-19 (2)'!$A$1:$FK$103</definedName>
    <definedName name="_xlnm.Print_Area" localSheetId="3">'Лист3'!$A$1:$G$51</definedName>
  </definedNames>
  <calcPr fullCalcOnLoad="1"/>
</workbook>
</file>

<file path=xl/sharedStrings.xml><?xml version="1.0" encoding="utf-8"?>
<sst xmlns="http://schemas.openxmlformats.org/spreadsheetml/2006/main" count="715" uniqueCount="166">
  <si>
    <t>Приложение</t>
  </si>
  <si>
    <t>утв. постановлением Правительства РФ</t>
  </si>
  <si>
    <t>от 21 ноября 2013 г. № 1043</t>
  </si>
  <si>
    <t>и 20</t>
  </si>
  <si>
    <t>годов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</si>
  <si>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</si>
  <si>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</si>
  <si>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</si>
  <si>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</si>
  <si>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</si>
  <si>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</si>
  <si>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</si>
  <si>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</si>
  <si>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</si>
  <si>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</si>
  <si>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</si>
  <si>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</si>
  <si>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</si>
  <si>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</si>
  <si>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</si>
  <si>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</si>
  <si>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</si>
  <si>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</si>
  <si>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</si>
  <si>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</si>
  <si>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</si>
  <si>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</si>
  <si>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</si>
  <si>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</si>
  <si>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</si>
  <si>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</si>
  <si>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</si>
  <si>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</si>
  <si>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финансовый год и</t>
  </si>
  <si>
    <t>плановый период 20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</si>
  <si>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</si>
  <si>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</si>
  <si>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</si>
  <si>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</si>
  <si>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</si>
  <si>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</si>
  <si>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</si>
  <si>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</si>
  <si>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</si>
  <si>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</si>
  <si>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</si>
  <si>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</si>
  <si>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</si>
  <si>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</si>
  <si>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</si>
  <si>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</si>
  <si>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</si>
  <si>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</si>
  <si>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</si>
  <si>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</si>
  <si>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</si>
  <si>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</si>
  <si>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</si>
  <si>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</si>
  <si>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</si>
  <si>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(в ред. от 29 октября 2014 г.)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</si>
  <si>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</si>
  <si>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</si>
  <si>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</si>
  <si>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</si>
  <si>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</si>
  <si>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</si>
  <si>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</si>
  <si>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</si>
  <si>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</si>
  <si>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</si>
  <si>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</si>
  <si>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</si>
  <si>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</si>
  <si>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</si>
  <si>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</si>
  <si>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</si>
  <si>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</si>
  <si>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</si>
  <si>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</si>
  <si>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</si>
  <si>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</si>
  <si>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</si>
  <si>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</si>
  <si>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</si>
  <si>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</si>
  <si>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</si>
  <si>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</si>
  <si>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</si>
  <si>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</si>
  <si>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</si>
  <si>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</si>
  <si>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</si>
  <si>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</si>
  <si>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</si>
  <si>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</si>
  <si>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</si>
  <si>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</si>
  <si>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</si>
  <si>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</si>
  <si>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</si>
  <si>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</si>
  <si>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</si>
  <si>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</si>
  <si>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</si>
  <si>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</si>
  <si>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</si>
  <si>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</si>
  <si>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</si>
  <si>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</si>
  <si>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</si>
  <si>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</si>
  <si>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</si>
  <si>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к требованиям к форме планов закупок товаров, работ, услуг,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</si>
  <si>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</si>
  <si>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</si>
  <si>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</si>
  <si>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</si>
  <si>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</si>
  <si>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</si>
  <si>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</si>
  <si>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</si>
  <si>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</si>
  <si>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</si>
  <si>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</si>
  <si>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</si>
  <si>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</si>
  <si>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</si>
  <si>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4716024659</t>
  </si>
  <si>
    <t>471601001</t>
  </si>
  <si>
    <t>46244440</t>
  </si>
  <si>
    <t>41648464</t>
  </si>
  <si>
    <t>Администрация Шапкинского сельского поселения Тосненского района Ленинградской области</t>
  </si>
  <si>
    <t>187025, Ленинградская обл., Тосненский район, пос. Шапки, ул. Н. Куковеровой, д. 4</t>
  </si>
  <si>
    <t>казенное учреждение</t>
  </si>
  <si>
    <t>муниципальная</t>
  </si>
  <si>
    <t>16</t>
  </si>
  <si>
    <t>17</t>
  </si>
  <si>
    <t>18</t>
  </si>
  <si>
    <t xml:space="preserve">Поставка электрической энергии </t>
  </si>
  <si>
    <t>Оказание услуг по отпуску тепловой  энергии в горячей воде</t>
  </si>
  <si>
    <t>ежемесячно</t>
  </si>
  <si>
    <t>нет</t>
  </si>
  <si>
    <t xml:space="preserve">План закупок товаров, работ, услуг для обеспечения нужд Шапкинского сельского </t>
  </si>
  <si>
    <t>поселения Тосненского района Ленинградской области</t>
  </si>
  <si>
    <t xml:space="preserve"> на 20</t>
  </si>
  <si>
    <t>009 0309 0810211620 244</t>
  </si>
  <si>
    <t>009 0503 1500113290 244</t>
  </si>
  <si>
    <t>Железнов Александр Валерьевич</t>
  </si>
  <si>
    <t>Бесперебойная поставка электрической энергии</t>
  </si>
  <si>
    <t>Бесперебойная поставка  тепловой энергии игорячей воды</t>
  </si>
  <si>
    <t>19</t>
  </si>
  <si>
    <t>Бесперебойная поставка халодной воды</t>
  </si>
  <si>
    <t xml:space="preserve">Немешев Мерхайдар Сямиулович глава администрации Шапкинского сельского поселения </t>
  </si>
  <si>
    <t>января</t>
  </si>
  <si>
    <t>009 0412 9990113770 244</t>
  </si>
  <si>
    <t>009 0503 15001S0880 244</t>
  </si>
  <si>
    <t>16.01.2017</t>
  </si>
  <si>
    <t>Обеспечение муниципальных нужд</t>
  </si>
  <si>
    <t>173471602465947160100100010003513244</t>
  </si>
  <si>
    <t>173471602465947160100100000000000000</t>
  </si>
  <si>
    <t>173471602465947160100140000000000242</t>
  </si>
  <si>
    <t>173471602465947160100150000000000244</t>
  </si>
  <si>
    <t>173471602465947160100100030003600244</t>
  </si>
  <si>
    <t>173471602465947160100100020013530244</t>
  </si>
  <si>
    <t>Оказание услуг по подаче абоненту через присоединенную водопроводную сеть из централизованного водоснабжения холодную (питьевую) воду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</si>
</sst>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%"/>
    <numFmt numFmtId="180" formatCode="[$-FC19]d\ mmmm\ yyyy\ &quot;г.&quot;"/>
    <numFmt numFmtId="181" formatCode="#,##0.000"/>
    <numFmt numFmtId="182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2060"/>
      <name val="Arial"/>
      <family val="2"/>
    </font>
    <font>
      <b/>
      <i/>
      <sz val="8"/>
      <color rgb="FF002060"/>
      <name val="Arial"/>
      <family val="2"/>
    </font>
    <font>
      <b/>
      <sz val="14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7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/>
    </xf>
    <xf numFmtId="49" fontId="12" fillId="33" borderId="11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10" fontId="0" fillId="0" borderId="0" xfId="57" applyNumberFormat="1" applyFont="1" applyAlignment="1">
      <alignment/>
    </xf>
    <xf numFmtId="0" fontId="54" fillId="34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9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181" fontId="59" fillId="0" borderId="12" xfId="0" applyNumberFormat="1" applyFont="1" applyFill="1" applyBorder="1" applyAlignment="1">
      <alignment horizontal="center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49" fontId="9" fillId="0" borderId="15" xfId="0" applyNumberFormat="1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left" vertical="center" indent="1"/>
    </xf>
    <xf numFmtId="49" fontId="9" fillId="0" borderId="20" xfId="0" applyNumberFormat="1" applyFont="1" applyBorder="1" applyAlignment="1">
      <alignment horizontal="left" vertical="center" indent="1"/>
    </xf>
    <xf numFmtId="49" fontId="9" fillId="0" borderId="21" xfId="0" applyNumberFormat="1" applyFont="1" applyBorder="1" applyAlignment="1">
      <alignment horizontal="left" vertical="center" indent="1"/>
    </xf>
    <xf numFmtId="49" fontId="9" fillId="0" borderId="19" xfId="0" applyNumberFormat="1" applyFont="1" applyBorder="1" applyAlignment="1">
      <alignment horizontal="left" vertical="center" indent="1"/>
    </xf>
    <xf numFmtId="49" fontId="9" fillId="0" borderId="22" xfId="0" applyNumberFormat="1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 indent="1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81" fontId="6" fillId="0" borderId="14" xfId="0" applyNumberFormat="1" applyFont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1" fontId="6" fillId="0" borderId="15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19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left" indent="8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5;&#1054;&#1042;&#1057;&#1045;&#1044;&#1053;&#1045;&#1042;&#1053;&#1040;&#1071;\&#1047;&#1040;&#1050;&#1059;&#1055;&#1050;&#1048;\&#1047;&#1040;&#1050;&#1059;&#1055;&#1050;&#1048;%202016\&#1055;&#1083;&#1072;&#1085;&#1080;&#1088;&#1086;&#1074;&#1072;&#1085;&#1080;&#1077;%202016\&#1057;&#1086;&#1088;&#1090;&#1080;&#1088;&#1091;&#1077;&#1084;%20&#1087;&#1086;%20&#1050;&#1041;&#105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5;&#1054;&#1042;&#1057;&#1045;&#1044;&#1053;&#1045;&#1042;&#1053;&#1040;&#1071;\&#1047;&#1040;&#1050;&#1059;&#1055;&#1050;&#1048;\&#1055;&#1051;&#1040;&#1053;&#1048;&#1056;&#1054;&#1042;&#1040;&#1053;&#1048;&#1045;\&#1048;&#1079;%20&#1073;&#1102;&#1076;&#1078;&#1077;&#1090;&#1072;\&#1050;&#1086;&#1085;&#1089;&#1086;&#1083;&#1080;&#1076;&#1072;&#1081;&#1080;&#1103;%20&#1050;&#1041;&#1050;%20&#1074;%20&#1055;&#1047;%20&#1055;&#104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5;&#1054;&#1042;&#1057;&#1045;&#1044;&#1053;&#1045;&#1042;&#1053;&#1040;&#1071;\&#1047;&#1040;&#1050;&#1059;&#1055;&#1050;&#1048;\&#1055;&#1051;&#1040;&#1053;&#1048;&#1056;&#1054;&#1042;&#1040;&#1053;&#1048;&#1045;\&#1048;&#1079;%20&#1073;&#1102;&#1076;&#1078;&#1077;&#1090;&#1072;\&#1050;&#1086;&#1089;&#1086;&#1083;&#1080;&#1076;&#1072;&#1094;&#1080;&#1103;%202017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5;&#1054;&#1042;&#1057;&#1045;&#1044;&#1053;&#1045;&#1042;&#1053;&#1040;&#1071;\&#1047;&#1040;&#1050;&#1059;&#1055;&#1050;&#1048;\&#1055;&#1051;&#1040;&#1053;&#1048;&#1056;&#1054;&#1042;&#1040;&#1053;&#1048;&#1045;\&#1055;&#1083;&#1072;&#1085;-&#1075;&#1088;&#1072;&#1092;&#1080;&#1082;\&#1055;&#1051;&#1040;&#1053;-&#1043;&#1056;&#1040;&#1060;&#1048;&#1050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Лист1"/>
      <sheetName val="Сорт1"/>
      <sheetName val="Сорт(2)"/>
    </sheetNames>
    <sheetDataSet>
      <sheetData sheetId="3">
        <row r="40">
          <cell r="E40" t="str">
            <v>009 0104 9130100040 242</v>
          </cell>
        </row>
        <row r="41">
          <cell r="E41" t="str">
            <v>009 0104 9130100040 244</v>
          </cell>
        </row>
        <row r="44">
          <cell r="E44" t="str">
            <v>009 0309 0820111550 244</v>
          </cell>
        </row>
        <row r="46">
          <cell r="E46" t="str">
            <v>009 0409 1010110100 244</v>
          </cell>
        </row>
        <row r="47">
          <cell r="E47" t="str">
            <v>009 0412 9990110360 244</v>
          </cell>
        </row>
        <row r="49">
          <cell r="E49" t="str">
            <v>009 0502 9990110630 244</v>
          </cell>
        </row>
        <row r="50">
          <cell r="E50" t="str">
            <v>009 0503 9990113280 244</v>
          </cell>
        </row>
        <row r="51">
          <cell r="E51" t="str">
            <v>009 0503 9990113300 244</v>
          </cell>
        </row>
        <row r="52">
          <cell r="E52" t="str">
            <v>009 0707 9990111680 244</v>
          </cell>
        </row>
        <row r="53">
          <cell r="E53" t="str">
            <v>009 1105 9990111300 244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лист"/>
      <sheetName val="Сводный лист (2)"/>
      <sheetName val="Сводный лист (3)"/>
      <sheetName val="В ПЗ ПГ"/>
      <sheetName val="Лист1"/>
    </sheetNames>
    <sheetDataSet>
      <sheetData sheetId="3">
        <row r="15">
          <cell r="G15" t="str">
            <v>009 0113 9290100030 244</v>
          </cell>
          <cell r="I15">
            <v>59997</v>
          </cell>
        </row>
        <row r="16">
          <cell r="G16" t="str">
            <v>009 0203 9990151180 244</v>
          </cell>
          <cell r="I16">
            <v>16032</v>
          </cell>
        </row>
        <row r="19">
          <cell r="G19" t="str">
            <v>009 0309 1500170880 244</v>
          </cell>
          <cell r="I19">
            <v>320000</v>
          </cell>
        </row>
        <row r="20">
          <cell r="G20" t="str">
            <v>009 0309 1500174390 244</v>
          </cell>
          <cell r="I20">
            <v>559000</v>
          </cell>
        </row>
        <row r="21">
          <cell r="G21" t="str">
            <v>009 0309 15001S0880 244</v>
          </cell>
          <cell r="I21">
            <v>80000</v>
          </cell>
        </row>
        <row r="22">
          <cell r="G22" t="str">
            <v>009 0309 15001S4390 244</v>
          </cell>
          <cell r="I22">
            <v>139739</v>
          </cell>
        </row>
        <row r="23">
          <cell r="G23" t="str">
            <v>009 0314 9130171340 244</v>
          </cell>
          <cell r="I23">
            <v>1000</v>
          </cell>
        </row>
        <row r="25">
          <cell r="G25" t="str">
            <v>009 0409 1010110110 244</v>
          </cell>
        </row>
        <row r="26">
          <cell r="G26" t="str">
            <v>009 0409 1010170140 244</v>
          </cell>
          <cell r="I26">
            <v>292000</v>
          </cell>
        </row>
        <row r="27">
          <cell r="G27" t="str">
            <v>009 0409 1500170880 244</v>
          </cell>
          <cell r="I27">
            <v>400000</v>
          </cell>
        </row>
        <row r="28">
          <cell r="G28" t="str">
            <v>009 0409 15001S0880 244</v>
          </cell>
          <cell r="I28">
            <v>100000</v>
          </cell>
        </row>
        <row r="30">
          <cell r="G30" t="str">
            <v>009 0501 9990196010 244</v>
          </cell>
        </row>
        <row r="31">
          <cell r="G31" t="str">
            <v>009 0502 1500170880 244</v>
          </cell>
          <cell r="I31">
            <v>32000</v>
          </cell>
        </row>
        <row r="33">
          <cell r="G33" t="str">
            <v>009 0502 15001S0880 244</v>
          </cell>
          <cell r="I33">
            <v>8000</v>
          </cell>
        </row>
        <row r="34">
          <cell r="G34" t="str">
            <v>009 0503 1500170880 244</v>
          </cell>
          <cell r="I34">
            <v>974300</v>
          </cell>
        </row>
        <row r="35">
          <cell r="G35" t="str">
            <v>009 0503 1500174390 244</v>
          </cell>
          <cell r="I35">
            <v>528000</v>
          </cell>
        </row>
        <row r="38">
          <cell r="G38" t="str">
            <v>009 0503 15001S0880 244</v>
          </cell>
          <cell r="I38">
            <v>243548</v>
          </cell>
        </row>
        <row r="39">
          <cell r="G39" t="str">
            <v>009 0503 15001S4390 244</v>
          </cell>
          <cell r="I39">
            <v>403739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лист"/>
      <sheetName val="Сводный лист (2)"/>
      <sheetName val="Сводный лист (3)"/>
      <sheetName val="18-19"/>
    </sheetNames>
    <sheetDataSet>
      <sheetData sheetId="3">
        <row r="46">
          <cell r="G46" t="str">
            <v>009 0503 9990113280 244</v>
          </cell>
          <cell r="H46">
            <v>330000</v>
          </cell>
          <cell r="I46">
            <v>426000</v>
          </cell>
        </row>
        <row r="47">
          <cell r="G47" t="str">
            <v>009 0503 9990113300 244</v>
          </cell>
          <cell r="H47">
            <v>300000</v>
          </cell>
          <cell r="I47">
            <v>300000</v>
          </cell>
        </row>
        <row r="48">
          <cell r="G48" t="str">
            <v>009 0707 9990111680 244</v>
          </cell>
          <cell r="H48">
            <v>30000</v>
          </cell>
          <cell r="I48">
            <v>30000</v>
          </cell>
        </row>
        <row r="49">
          <cell r="G49" t="str">
            <v>009 1105 9990111300 244</v>
          </cell>
          <cell r="H49">
            <v>30000</v>
          </cell>
          <cell r="I49">
            <v>30000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-график 2017 1"/>
    </sheetNames>
    <sheetDataSet>
      <sheetData sheetId="0">
        <row r="20">
          <cell r="F20" t="str">
            <v>Оказание услуг по подаче абоненту через присоединенную водопроводную сеть из централизованного водоснабжения холодную (питьевую) воду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R103"/>
  <sheetViews>
    <sheetView tabSelected="1" view="pageBreakPreview" zoomScale="70" zoomScaleNormal="85" zoomScaleSheetLayoutView="70" zoomScalePageLayoutView="25" workbookViewId="0" topLeftCell="B1">
      <selection activeCell="AT34" sqref="AT34:BK34"/>
    </sheetView>
  </sheetViews>
  <sheetFormatPr defaultColWidth="1.12109375" defaultRowHeight="12.75"/>
  <cols>
    <col min="1" max="4" width="1.12109375" style="1" customWidth="1"/>
    <col min="5" max="6" width="1.12109375" style="59" customWidth="1"/>
    <col min="7" max="10" width="2.75390625" style="59" customWidth="1"/>
    <col min="11" max="11" width="3.00390625" style="59" customWidth="1"/>
    <col min="12" max="12" width="2.25390625" style="59" customWidth="1"/>
    <col min="13" max="45" width="1.12109375" style="1" customWidth="1"/>
    <col min="46" max="63" width="1.75390625" style="1" customWidth="1"/>
    <col min="64" max="64" width="1.12109375" style="1" customWidth="1"/>
    <col min="65" max="65" width="1.75390625" style="1" customWidth="1"/>
    <col min="66" max="83" width="1.12109375" style="1" customWidth="1"/>
    <col min="84" max="84" width="9.625" style="1" customWidth="1"/>
    <col min="85" max="85" width="11.375" style="44" customWidth="1"/>
    <col min="86" max="86" width="11.00390625" style="44" customWidth="1"/>
    <col min="87" max="90" width="1.12109375" style="44" customWidth="1"/>
    <col min="91" max="143" width="1.12109375" style="1" customWidth="1"/>
    <col min="144" max="144" width="14.875" style="35" customWidth="1"/>
    <col min="145" max="145" width="26.75390625" style="1" customWidth="1"/>
    <col min="146" max="146" width="14.875" style="1" customWidth="1"/>
    <col min="147" max="147" width="20.50390625" style="1" customWidth="1"/>
    <col min="148" max="148" width="8.75390625" style="1" customWidth="1"/>
    <col min="149" max="16384" width="1.12109375" style="1" customWidth="1"/>
  </cols>
  <sheetData>
    <row r="1" spans="5:144" s="2" customFormat="1" ht="9.75">
      <c r="E1" s="55"/>
      <c r="F1" s="55"/>
      <c r="G1" s="55"/>
      <c r="H1" s="55"/>
      <c r="I1" s="55"/>
      <c r="J1" s="55"/>
      <c r="K1" s="55"/>
      <c r="L1" s="55"/>
      <c r="CG1" s="41"/>
      <c r="CH1" s="41"/>
      <c r="CI1" s="41"/>
      <c r="CJ1" s="41"/>
      <c r="CK1" s="41"/>
      <c r="CL1" s="41"/>
      <c r="EM1" s="3" t="s">
        <v>0</v>
      </c>
      <c r="EN1" s="31"/>
    </row>
    <row r="2" spans="5:144" s="2" customFormat="1" ht="9.75">
      <c r="E2" s="55"/>
      <c r="F2" s="55"/>
      <c r="G2" s="55"/>
      <c r="H2" s="55"/>
      <c r="I2" s="55"/>
      <c r="J2" s="55"/>
      <c r="K2" s="55"/>
      <c r="L2" s="55"/>
      <c r="CG2" s="41"/>
      <c r="CH2" s="41"/>
      <c r="CI2" s="41"/>
      <c r="CJ2" s="41"/>
      <c r="CK2" s="41"/>
      <c r="CL2" s="41"/>
      <c r="EM2" s="3" t="s">
        <v>113</v>
      </c>
      <c r="EN2" s="31"/>
    </row>
    <row r="3" spans="5:144" s="2" customFormat="1" ht="9.75">
      <c r="E3" s="55"/>
      <c r="F3" s="55"/>
      <c r="G3" s="55"/>
      <c r="H3" s="55"/>
      <c r="I3" s="55"/>
      <c r="J3" s="55"/>
      <c r="K3" s="55"/>
      <c r="L3" s="55"/>
      <c r="CG3" s="41"/>
      <c r="CH3" s="41"/>
      <c r="CI3" s="41"/>
      <c r="CJ3" s="41"/>
      <c r="CK3" s="41"/>
      <c r="CL3" s="41"/>
      <c r="EM3" s="3" t="s">
        <v>1</v>
      </c>
      <c r="EN3" s="31"/>
    </row>
    <row r="4" spans="5:144" s="2" customFormat="1" ht="9.75">
      <c r="E4" s="55"/>
      <c r="F4" s="55"/>
      <c r="G4" s="55"/>
      <c r="H4" s="55"/>
      <c r="I4" s="55"/>
      <c r="J4" s="55"/>
      <c r="K4" s="55"/>
      <c r="L4" s="55"/>
      <c r="CG4" s="41"/>
      <c r="CH4" s="41"/>
      <c r="CI4" s="41"/>
      <c r="CJ4" s="41"/>
      <c r="CK4" s="41"/>
      <c r="CL4" s="41"/>
      <c r="EM4" s="3" t="s">
        <v>2</v>
      </c>
      <c r="EN4" s="31"/>
    </row>
    <row r="5" spans="5:144" s="10" customFormat="1" ht="9.75">
      <c r="E5" s="56"/>
      <c r="F5" s="56"/>
      <c r="G5" s="56"/>
      <c r="H5" s="56"/>
      <c r="I5" s="56"/>
      <c r="J5" s="56"/>
      <c r="K5" s="56"/>
      <c r="L5" s="56"/>
      <c r="CG5" s="42"/>
      <c r="CH5" s="42"/>
      <c r="CI5" s="42"/>
      <c r="CJ5" s="42"/>
      <c r="CK5" s="42"/>
      <c r="CL5" s="42"/>
      <c r="EM5" s="11" t="s">
        <v>60</v>
      </c>
      <c r="EN5" s="32"/>
    </row>
    <row r="6" spans="1:144" s="4" customFormat="1" ht="17.25">
      <c r="A6" s="91" t="s">
        <v>143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2" t="s">
        <v>144</v>
      </c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33"/>
    </row>
    <row r="7" spans="5:144" s="4" customFormat="1" ht="17.25">
      <c r="E7" s="57"/>
      <c r="F7" s="57"/>
      <c r="G7" s="57"/>
      <c r="H7" s="57"/>
      <c r="I7" s="57"/>
      <c r="J7" s="57"/>
      <c r="K7" s="57"/>
      <c r="L7" s="57"/>
      <c r="AB7" s="91" t="s">
        <v>145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3" t="s">
        <v>137</v>
      </c>
      <c r="BJ7" s="93"/>
      <c r="BK7" s="93"/>
      <c r="BL7" s="9"/>
      <c r="BM7" s="91" t="s">
        <v>33</v>
      </c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 t="s">
        <v>34</v>
      </c>
      <c r="CG7" s="91"/>
      <c r="CH7" s="91"/>
      <c r="CI7" s="95"/>
      <c r="CJ7" s="95"/>
      <c r="CK7" s="95"/>
      <c r="CL7" s="95"/>
      <c r="CM7" s="93" t="s">
        <v>151</v>
      </c>
      <c r="CN7" s="93"/>
      <c r="CO7" s="93"/>
      <c r="CP7" s="93"/>
      <c r="CR7" s="5" t="s">
        <v>4</v>
      </c>
      <c r="EN7" s="33"/>
    </row>
    <row r="8" spans="5:144" s="13" customFormat="1" ht="13.5">
      <c r="E8" s="58"/>
      <c r="F8" s="58"/>
      <c r="G8" s="58"/>
      <c r="H8" s="58"/>
      <c r="I8" s="58"/>
      <c r="J8" s="58"/>
      <c r="K8" s="58"/>
      <c r="L8" s="58"/>
      <c r="CG8" s="43"/>
      <c r="CH8" s="43"/>
      <c r="CI8" s="43"/>
      <c r="CJ8" s="43"/>
      <c r="CK8" s="43"/>
      <c r="CL8" s="43"/>
      <c r="DW8" s="96" t="s">
        <v>35</v>
      </c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34"/>
    </row>
    <row r="9" spans="5:144" s="13" customFormat="1" ht="13.5">
      <c r="E9" s="58"/>
      <c r="F9" s="58"/>
      <c r="G9" s="58"/>
      <c r="H9" s="58"/>
      <c r="I9" s="58"/>
      <c r="J9" s="58"/>
      <c r="K9" s="58"/>
      <c r="L9" s="58"/>
      <c r="CG9" s="43"/>
      <c r="CH9" s="43"/>
      <c r="CI9" s="43"/>
      <c r="CJ9" s="43"/>
      <c r="CK9" s="43"/>
      <c r="CL9" s="43"/>
      <c r="DU9" s="16" t="s">
        <v>36</v>
      </c>
      <c r="DW9" s="97" t="s">
        <v>157</v>
      </c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34"/>
    </row>
    <row r="10" spans="1:144" s="13" customFormat="1" ht="13.5">
      <c r="A10" s="17" t="s">
        <v>39</v>
      </c>
      <c r="E10" s="58"/>
      <c r="F10" s="58"/>
      <c r="G10" s="58"/>
      <c r="H10" s="58"/>
      <c r="I10" s="58"/>
      <c r="J10" s="58"/>
      <c r="K10" s="58"/>
      <c r="L10" s="58"/>
      <c r="AY10" s="98" t="s">
        <v>132</v>
      </c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U10" s="16" t="s">
        <v>61</v>
      </c>
      <c r="DW10" s="97" t="s">
        <v>130</v>
      </c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34"/>
    </row>
    <row r="11" spans="1:144" s="13" customFormat="1" ht="13.5">
      <c r="A11" s="17" t="s">
        <v>40</v>
      </c>
      <c r="E11" s="58"/>
      <c r="F11" s="58"/>
      <c r="G11" s="58"/>
      <c r="H11" s="58"/>
      <c r="I11" s="58"/>
      <c r="J11" s="58"/>
      <c r="K11" s="58"/>
      <c r="L11" s="5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U11" s="16" t="s">
        <v>37</v>
      </c>
      <c r="DW11" s="97" t="s">
        <v>128</v>
      </c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34"/>
    </row>
    <row r="12" spans="1:144" s="13" customFormat="1" ht="13.5">
      <c r="A12" s="17" t="s">
        <v>41</v>
      </c>
      <c r="E12" s="58"/>
      <c r="F12" s="58"/>
      <c r="G12" s="58"/>
      <c r="H12" s="58"/>
      <c r="I12" s="58"/>
      <c r="J12" s="58"/>
      <c r="K12" s="58"/>
      <c r="L12" s="58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U12" s="16" t="s">
        <v>38</v>
      </c>
      <c r="DW12" s="97" t="s">
        <v>129</v>
      </c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34"/>
    </row>
    <row r="13" spans="1:144" s="13" customFormat="1" ht="13.5">
      <c r="A13" s="17" t="s">
        <v>43</v>
      </c>
      <c r="E13" s="58"/>
      <c r="F13" s="58"/>
      <c r="G13" s="58"/>
      <c r="H13" s="58"/>
      <c r="I13" s="58"/>
      <c r="J13" s="58"/>
      <c r="K13" s="58"/>
      <c r="L13" s="58"/>
      <c r="AY13" s="100" t="s">
        <v>134</v>
      </c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 t="s">
        <v>135</v>
      </c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U13" s="16" t="s">
        <v>42</v>
      </c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34"/>
    </row>
    <row r="14" spans="1:144" s="13" customFormat="1" ht="13.5">
      <c r="A14" s="17" t="s">
        <v>45</v>
      </c>
      <c r="E14" s="58"/>
      <c r="F14" s="58"/>
      <c r="G14" s="58"/>
      <c r="H14" s="58"/>
      <c r="I14" s="58"/>
      <c r="J14" s="58"/>
      <c r="K14" s="58"/>
      <c r="L14" s="58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U14" s="16" t="s">
        <v>44</v>
      </c>
      <c r="DW14" s="103" t="s">
        <v>131</v>
      </c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5"/>
      <c r="EN14" s="34"/>
    </row>
    <row r="15" spans="1:144" s="13" customFormat="1" ht="13.5">
      <c r="A15" s="17" t="s">
        <v>47</v>
      </c>
      <c r="E15" s="58"/>
      <c r="F15" s="58"/>
      <c r="G15" s="58"/>
      <c r="H15" s="58"/>
      <c r="I15" s="58"/>
      <c r="J15" s="58"/>
      <c r="K15" s="58"/>
      <c r="L15" s="58"/>
      <c r="AY15" s="100" t="s">
        <v>133</v>
      </c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W15" s="106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8"/>
      <c r="EN15" s="34"/>
    </row>
    <row r="16" spans="1:144" s="13" customFormat="1" ht="13.5">
      <c r="A16" s="17" t="s">
        <v>62</v>
      </c>
      <c r="E16" s="58"/>
      <c r="F16" s="58"/>
      <c r="G16" s="58"/>
      <c r="H16" s="58"/>
      <c r="I16" s="58"/>
      <c r="J16" s="58"/>
      <c r="K16" s="58"/>
      <c r="L16" s="58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U16" s="16" t="s">
        <v>61</v>
      </c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34"/>
    </row>
    <row r="17" spans="1:144" s="13" customFormat="1" ht="13.5">
      <c r="A17" s="17" t="s">
        <v>63</v>
      </c>
      <c r="E17" s="58"/>
      <c r="F17" s="58"/>
      <c r="G17" s="58"/>
      <c r="H17" s="58"/>
      <c r="I17" s="58"/>
      <c r="J17" s="58"/>
      <c r="K17" s="58"/>
      <c r="L17" s="58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U17" s="16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34"/>
    </row>
    <row r="18" spans="1:144" s="13" customFormat="1" ht="13.5">
      <c r="A18" s="17" t="s">
        <v>64</v>
      </c>
      <c r="E18" s="58"/>
      <c r="F18" s="58"/>
      <c r="G18" s="58"/>
      <c r="H18" s="58"/>
      <c r="I18" s="58"/>
      <c r="J18" s="58"/>
      <c r="K18" s="58"/>
      <c r="L18" s="58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U18" s="16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34"/>
    </row>
    <row r="19" spans="1:144" s="13" customFormat="1" ht="13.5">
      <c r="A19" s="17" t="s">
        <v>65</v>
      </c>
      <c r="E19" s="58"/>
      <c r="F19" s="58"/>
      <c r="G19" s="58"/>
      <c r="H19" s="58"/>
      <c r="I19" s="58"/>
      <c r="J19" s="58"/>
      <c r="K19" s="58"/>
      <c r="L19" s="58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34"/>
    </row>
    <row r="20" spans="1:144" s="13" customFormat="1" ht="13.5">
      <c r="A20" s="17" t="s">
        <v>66</v>
      </c>
      <c r="E20" s="58"/>
      <c r="F20" s="58"/>
      <c r="G20" s="58"/>
      <c r="H20" s="58"/>
      <c r="I20" s="58"/>
      <c r="J20" s="58"/>
      <c r="K20" s="58"/>
      <c r="L20" s="58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U20" s="16" t="s">
        <v>67</v>
      </c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34"/>
    </row>
    <row r="21" spans="1:144" s="13" customFormat="1" ht="13.5">
      <c r="A21" s="17" t="s">
        <v>48</v>
      </c>
      <c r="E21" s="58"/>
      <c r="F21" s="58"/>
      <c r="G21" s="58"/>
      <c r="H21" s="58"/>
      <c r="I21" s="58"/>
      <c r="J21" s="58"/>
      <c r="K21" s="58"/>
      <c r="L21" s="58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U21" s="16" t="s">
        <v>46</v>
      </c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34"/>
    </row>
    <row r="22" spans="1:144" s="13" customFormat="1" ht="13.5">
      <c r="A22" s="17" t="s">
        <v>49</v>
      </c>
      <c r="E22" s="58"/>
      <c r="F22" s="58"/>
      <c r="G22" s="58"/>
      <c r="H22" s="58"/>
      <c r="I22" s="58"/>
      <c r="J22" s="58"/>
      <c r="K22" s="58"/>
      <c r="L22" s="58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34"/>
    </row>
    <row r="23" ht="6.75" customHeight="1"/>
    <row r="24" spans="1:144" s="6" customFormat="1" ht="12.75">
      <c r="A24" s="114" t="s">
        <v>5</v>
      </c>
      <c r="B24" s="115"/>
      <c r="C24" s="115"/>
      <c r="D24" s="116"/>
      <c r="E24" s="114" t="s">
        <v>123</v>
      </c>
      <c r="F24" s="115"/>
      <c r="G24" s="115"/>
      <c r="H24" s="115"/>
      <c r="I24" s="115"/>
      <c r="J24" s="115"/>
      <c r="K24" s="115"/>
      <c r="L24" s="115"/>
      <c r="M24" s="116"/>
      <c r="N24" s="114" t="s">
        <v>8</v>
      </c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14" t="s">
        <v>75</v>
      </c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6"/>
      <c r="BL24" s="114" t="s">
        <v>76</v>
      </c>
      <c r="BM24" s="115"/>
      <c r="BN24" s="115"/>
      <c r="BO24" s="115"/>
      <c r="BP24" s="115"/>
      <c r="BQ24" s="115"/>
      <c r="BR24" s="115"/>
      <c r="BS24" s="115"/>
      <c r="BT24" s="115"/>
      <c r="BU24" s="115"/>
      <c r="BV24" s="116"/>
      <c r="BW24" s="114"/>
      <c r="BX24" s="115"/>
      <c r="BY24" s="115"/>
      <c r="BZ24" s="115"/>
      <c r="CA24" s="115"/>
      <c r="CB24" s="115"/>
      <c r="CC24" s="115"/>
      <c r="CD24" s="115"/>
      <c r="CE24" s="115"/>
      <c r="CF24" s="115" t="s">
        <v>18</v>
      </c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6"/>
      <c r="CR24" s="114" t="s">
        <v>26</v>
      </c>
      <c r="CS24" s="115"/>
      <c r="CT24" s="115"/>
      <c r="CU24" s="115"/>
      <c r="CV24" s="115"/>
      <c r="CW24" s="115"/>
      <c r="CX24" s="115"/>
      <c r="CY24" s="115"/>
      <c r="CZ24" s="115"/>
      <c r="DA24" s="116"/>
      <c r="DB24" s="114" t="s">
        <v>95</v>
      </c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6"/>
      <c r="DP24" s="114" t="s">
        <v>27</v>
      </c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6"/>
      <c r="EB24" s="114" t="s">
        <v>30</v>
      </c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6"/>
      <c r="EN24" s="36"/>
    </row>
    <row r="25" spans="1:144" s="6" customFormat="1" ht="12.75">
      <c r="A25" s="117" t="s">
        <v>6</v>
      </c>
      <c r="B25" s="118"/>
      <c r="C25" s="118"/>
      <c r="D25" s="119"/>
      <c r="E25" s="117" t="s">
        <v>124</v>
      </c>
      <c r="F25" s="120"/>
      <c r="G25" s="120"/>
      <c r="H25" s="120"/>
      <c r="I25" s="120"/>
      <c r="J25" s="120"/>
      <c r="K25" s="120"/>
      <c r="L25" s="120"/>
      <c r="M25" s="119"/>
      <c r="N25" s="121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3"/>
      <c r="AT25" s="117" t="s">
        <v>20</v>
      </c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  <c r="BL25" s="117" t="s">
        <v>77</v>
      </c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21"/>
      <c r="BX25" s="122"/>
      <c r="BY25" s="122"/>
      <c r="BZ25" s="122"/>
      <c r="CA25" s="122"/>
      <c r="CB25" s="122"/>
      <c r="CC25" s="122"/>
      <c r="CD25" s="122"/>
      <c r="CE25" s="122"/>
      <c r="CF25" s="122" t="s">
        <v>19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3"/>
      <c r="CR25" s="117" t="s">
        <v>93</v>
      </c>
      <c r="CS25" s="118"/>
      <c r="CT25" s="118"/>
      <c r="CU25" s="118"/>
      <c r="CV25" s="118"/>
      <c r="CW25" s="118"/>
      <c r="CX25" s="118"/>
      <c r="CY25" s="118"/>
      <c r="CZ25" s="118"/>
      <c r="DA25" s="119"/>
      <c r="DB25" s="117" t="s">
        <v>114</v>
      </c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9"/>
      <c r="DP25" s="117" t="s">
        <v>28</v>
      </c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9"/>
      <c r="EB25" s="117" t="s">
        <v>31</v>
      </c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9"/>
      <c r="EN25" s="36"/>
    </row>
    <row r="26" spans="1:144" s="6" customFormat="1" ht="12.75">
      <c r="A26" s="117"/>
      <c r="B26" s="118"/>
      <c r="C26" s="118"/>
      <c r="D26" s="119"/>
      <c r="E26" s="117" t="s">
        <v>68</v>
      </c>
      <c r="F26" s="118"/>
      <c r="G26" s="118"/>
      <c r="H26" s="118"/>
      <c r="I26" s="118"/>
      <c r="J26" s="118"/>
      <c r="K26" s="118"/>
      <c r="L26" s="118"/>
      <c r="M26" s="119"/>
      <c r="N26" s="115" t="s">
        <v>70</v>
      </c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6"/>
      <c r="AG26" s="114" t="s">
        <v>15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17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L26" s="117" t="s">
        <v>78</v>
      </c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  <c r="BW26" s="114" t="s">
        <v>21</v>
      </c>
      <c r="BX26" s="115"/>
      <c r="BY26" s="115"/>
      <c r="BZ26" s="115"/>
      <c r="CA26" s="115"/>
      <c r="CB26" s="115"/>
      <c r="CC26" s="115"/>
      <c r="CD26" s="115"/>
      <c r="CE26" s="116"/>
      <c r="CF26" s="124" t="s">
        <v>86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6"/>
      <c r="CR26" s="117" t="s">
        <v>125</v>
      </c>
      <c r="CS26" s="118"/>
      <c r="CT26" s="118"/>
      <c r="CU26" s="118"/>
      <c r="CV26" s="118"/>
      <c r="CW26" s="118"/>
      <c r="CX26" s="118"/>
      <c r="CY26" s="118"/>
      <c r="CZ26" s="118"/>
      <c r="DA26" s="119"/>
      <c r="DB26" s="117" t="s">
        <v>115</v>
      </c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9"/>
      <c r="DP26" s="117" t="s">
        <v>98</v>
      </c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9"/>
      <c r="EB26" s="117" t="s">
        <v>32</v>
      </c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9"/>
      <c r="EN26" s="36"/>
    </row>
    <row r="27" spans="1:144" s="6" customFormat="1" ht="12.75">
      <c r="A27" s="117"/>
      <c r="B27" s="118"/>
      <c r="C27" s="118"/>
      <c r="D27" s="119"/>
      <c r="E27" s="117" t="s">
        <v>69</v>
      </c>
      <c r="F27" s="118"/>
      <c r="G27" s="118"/>
      <c r="H27" s="118"/>
      <c r="I27" s="118"/>
      <c r="J27" s="118"/>
      <c r="K27" s="118"/>
      <c r="L27" s="118"/>
      <c r="M27" s="119"/>
      <c r="N27" s="118" t="s">
        <v>71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  <c r="AG27" s="117" t="s">
        <v>16</v>
      </c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9"/>
      <c r="AT27" s="117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9"/>
      <c r="BL27" s="117" t="s">
        <v>14</v>
      </c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117"/>
      <c r="BX27" s="118"/>
      <c r="BY27" s="118"/>
      <c r="BZ27" s="118"/>
      <c r="CA27" s="118"/>
      <c r="CB27" s="118"/>
      <c r="CC27" s="118"/>
      <c r="CD27" s="118"/>
      <c r="CE27" s="119"/>
      <c r="CF27" s="51" t="s">
        <v>87</v>
      </c>
      <c r="CG27" s="127" t="s">
        <v>23</v>
      </c>
      <c r="CH27" s="128"/>
      <c r="CI27" s="114" t="s">
        <v>91</v>
      </c>
      <c r="CJ27" s="115"/>
      <c r="CK27" s="115"/>
      <c r="CL27" s="115"/>
      <c r="CM27" s="115"/>
      <c r="CN27" s="115"/>
      <c r="CO27" s="115"/>
      <c r="CP27" s="115"/>
      <c r="CQ27" s="116"/>
      <c r="CR27" s="117" t="s">
        <v>94</v>
      </c>
      <c r="CS27" s="118"/>
      <c r="CT27" s="118"/>
      <c r="CU27" s="118"/>
      <c r="CV27" s="118"/>
      <c r="CW27" s="118"/>
      <c r="CX27" s="118"/>
      <c r="CY27" s="118"/>
      <c r="CZ27" s="118"/>
      <c r="DA27" s="119"/>
      <c r="DB27" s="117" t="s">
        <v>116</v>
      </c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9"/>
      <c r="DP27" s="117" t="s">
        <v>99</v>
      </c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9"/>
      <c r="EB27" s="117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9"/>
      <c r="EN27" s="36"/>
    </row>
    <row r="28" spans="1:144" s="6" customFormat="1" ht="12.75">
      <c r="A28" s="117"/>
      <c r="B28" s="118"/>
      <c r="C28" s="118"/>
      <c r="D28" s="119"/>
      <c r="E28" s="117"/>
      <c r="F28" s="118"/>
      <c r="G28" s="118"/>
      <c r="H28" s="118"/>
      <c r="I28" s="118"/>
      <c r="J28" s="118"/>
      <c r="K28" s="118"/>
      <c r="L28" s="118"/>
      <c r="M28" s="119"/>
      <c r="N28" s="118" t="s">
        <v>11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117" t="s">
        <v>17</v>
      </c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9"/>
      <c r="AT28" s="117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9"/>
      <c r="BL28" s="117" t="s">
        <v>79</v>
      </c>
      <c r="BM28" s="118"/>
      <c r="BN28" s="118"/>
      <c r="BO28" s="118"/>
      <c r="BP28" s="118"/>
      <c r="BQ28" s="118"/>
      <c r="BR28" s="118"/>
      <c r="BS28" s="118"/>
      <c r="BT28" s="118"/>
      <c r="BU28" s="118"/>
      <c r="BV28" s="119"/>
      <c r="BW28" s="117"/>
      <c r="BX28" s="118"/>
      <c r="BY28" s="118"/>
      <c r="BZ28" s="118"/>
      <c r="CA28" s="118"/>
      <c r="CB28" s="118"/>
      <c r="CC28" s="118"/>
      <c r="CD28" s="118"/>
      <c r="CE28" s="119"/>
      <c r="CF28" s="53" t="s">
        <v>88</v>
      </c>
      <c r="CG28" s="130" t="s">
        <v>24</v>
      </c>
      <c r="CH28" s="131"/>
      <c r="CI28" s="117" t="s">
        <v>92</v>
      </c>
      <c r="CJ28" s="118"/>
      <c r="CK28" s="118"/>
      <c r="CL28" s="118"/>
      <c r="CM28" s="118"/>
      <c r="CN28" s="118"/>
      <c r="CO28" s="118"/>
      <c r="CP28" s="118"/>
      <c r="CQ28" s="119"/>
      <c r="CR28" s="117" t="s">
        <v>126</v>
      </c>
      <c r="CS28" s="118"/>
      <c r="CT28" s="118"/>
      <c r="CU28" s="118"/>
      <c r="CV28" s="118"/>
      <c r="CW28" s="118"/>
      <c r="CX28" s="118"/>
      <c r="CY28" s="118"/>
      <c r="CZ28" s="118"/>
      <c r="DA28" s="119"/>
      <c r="DB28" s="117" t="s">
        <v>117</v>
      </c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9"/>
      <c r="DP28" s="117" t="s">
        <v>7</v>
      </c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9"/>
      <c r="EB28" s="117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9"/>
      <c r="EN28" s="36"/>
    </row>
    <row r="29" spans="1:144" s="6" customFormat="1" ht="12.75">
      <c r="A29" s="117"/>
      <c r="B29" s="118"/>
      <c r="C29" s="118"/>
      <c r="D29" s="119"/>
      <c r="E29" s="117"/>
      <c r="F29" s="118"/>
      <c r="G29" s="118"/>
      <c r="H29" s="118"/>
      <c r="I29" s="118"/>
      <c r="J29" s="118"/>
      <c r="K29" s="118"/>
      <c r="L29" s="118"/>
      <c r="M29" s="119"/>
      <c r="N29" s="118" t="s">
        <v>12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9"/>
      <c r="AG29" s="117" t="s">
        <v>9</v>
      </c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9"/>
      <c r="AT29" s="117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9"/>
      <c r="BL29" s="117" t="s">
        <v>80</v>
      </c>
      <c r="BM29" s="118"/>
      <c r="BN29" s="118"/>
      <c r="BO29" s="118"/>
      <c r="BP29" s="118"/>
      <c r="BQ29" s="118"/>
      <c r="BR29" s="118"/>
      <c r="BS29" s="118"/>
      <c r="BT29" s="118"/>
      <c r="BU29" s="118"/>
      <c r="BV29" s="119"/>
      <c r="BW29" s="117"/>
      <c r="BX29" s="118"/>
      <c r="BY29" s="118"/>
      <c r="BZ29" s="118"/>
      <c r="CA29" s="118"/>
      <c r="CB29" s="118"/>
      <c r="CC29" s="118"/>
      <c r="CD29" s="118"/>
      <c r="CE29" s="119"/>
      <c r="CF29" s="53" t="s">
        <v>22</v>
      </c>
      <c r="CG29" s="54" t="s">
        <v>89</v>
      </c>
      <c r="CH29" s="54" t="s">
        <v>90</v>
      </c>
      <c r="CI29" s="117" t="s">
        <v>25</v>
      </c>
      <c r="CJ29" s="118"/>
      <c r="CK29" s="118"/>
      <c r="CL29" s="118"/>
      <c r="CM29" s="118"/>
      <c r="CN29" s="118"/>
      <c r="CO29" s="118"/>
      <c r="CP29" s="118"/>
      <c r="CQ29" s="119"/>
      <c r="CR29" s="117" t="s">
        <v>127</v>
      </c>
      <c r="CS29" s="118"/>
      <c r="CT29" s="118"/>
      <c r="CU29" s="118"/>
      <c r="CV29" s="118"/>
      <c r="CW29" s="118"/>
      <c r="CX29" s="118"/>
      <c r="CY29" s="118"/>
      <c r="CZ29" s="118"/>
      <c r="DA29" s="119"/>
      <c r="DB29" s="117" t="s">
        <v>118</v>
      </c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9"/>
      <c r="DP29" s="117" t="s">
        <v>29</v>
      </c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9"/>
      <c r="EB29" s="117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9"/>
      <c r="EN29" s="36"/>
    </row>
    <row r="30" spans="1:144" s="6" customFormat="1" ht="12.75">
      <c r="A30" s="117"/>
      <c r="B30" s="118"/>
      <c r="C30" s="118"/>
      <c r="D30" s="119"/>
      <c r="E30" s="117"/>
      <c r="F30" s="118"/>
      <c r="G30" s="118"/>
      <c r="H30" s="118"/>
      <c r="I30" s="118"/>
      <c r="J30" s="118"/>
      <c r="K30" s="118"/>
      <c r="L30" s="118"/>
      <c r="M30" s="119"/>
      <c r="N30" s="118" t="s">
        <v>13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9"/>
      <c r="AG30" s="117" t="s">
        <v>10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9"/>
      <c r="AT30" s="117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9"/>
      <c r="BL30" s="117" t="s">
        <v>81</v>
      </c>
      <c r="BM30" s="118"/>
      <c r="BN30" s="118"/>
      <c r="BO30" s="118"/>
      <c r="BP30" s="118"/>
      <c r="BQ30" s="118"/>
      <c r="BR30" s="118"/>
      <c r="BS30" s="118"/>
      <c r="BT30" s="118"/>
      <c r="BU30" s="118"/>
      <c r="BV30" s="119"/>
      <c r="BW30" s="117"/>
      <c r="BX30" s="118"/>
      <c r="BY30" s="118"/>
      <c r="BZ30" s="118"/>
      <c r="CA30" s="118"/>
      <c r="CB30" s="118"/>
      <c r="CC30" s="118"/>
      <c r="CD30" s="118"/>
      <c r="CE30" s="119"/>
      <c r="CF30" s="53"/>
      <c r="CG30" s="52" t="s">
        <v>22</v>
      </c>
      <c r="CH30" s="52" t="s">
        <v>22</v>
      </c>
      <c r="CI30" s="117"/>
      <c r="CJ30" s="118"/>
      <c r="CK30" s="118"/>
      <c r="CL30" s="118"/>
      <c r="CM30" s="118"/>
      <c r="CN30" s="118"/>
      <c r="CO30" s="118"/>
      <c r="CP30" s="118"/>
      <c r="CQ30" s="119"/>
      <c r="CR30" s="117"/>
      <c r="CS30" s="118"/>
      <c r="CT30" s="118"/>
      <c r="CU30" s="118"/>
      <c r="CV30" s="118"/>
      <c r="CW30" s="118"/>
      <c r="CX30" s="118"/>
      <c r="CY30" s="118"/>
      <c r="CZ30" s="118"/>
      <c r="DA30" s="119"/>
      <c r="DB30" s="117" t="s">
        <v>96</v>
      </c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9"/>
      <c r="DP30" s="117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9"/>
      <c r="EB30" s="117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9"/>
      <c r="EN30" s="36"/>
    </row>
    <row r="31" spans="1:144" s="6" customFormat="1" ht="12.75">
      <c r="A31" s="117"/>
      <c r="B31" s="118"/>
      <c r="C31" s="118"/>
      <c r="D31" s="119"/>
      <c r="E31" s="117"/>
      <c r="F31" s="118"/>
      <c r="G31" s="118"/>
      <c r="H31" s="118"/>
      <c r="I31" s="118"/>
      <c r="J31" s="118"/>
      <c r="K31" s="118"/>
      <c r="L31" s="118"/>
      <c r="M31" s="119"/>
      <c r="N31" s="118" t="s">
        <v>72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  <c r="AG31" s="117" t="s">
        <v>11</v>
      </c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9"/>
      <c r="AT31" s="117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9"/>
      <c r="BL31" s="117" t="s">
        <v>82</v>
      </c>
      <c r="BM31" s="118"/>
      <c r="BN31" s="118"/>
      <c r="BO31" s="118"/>
      <c r="BP31" s="118"/>
      <c r="BQ31" s="118"/>
      <c r="BR31" s="118"/>
      <c r="BS31" s="118"/>
      <c r="BT31" s="118"/>
      <c r="BU31" s="118"/>
      <c r="BV31" s="119"/>
      <c r="BW31" s="117"/>
      <c r="BX31" s="118"/>
      <c r="BY31" s="118"/>
      <c r="BZ31" s="118"/>
      <c r="CA31" s="118"/>
      <c r="CB31" s="118"/>
      <c r="CC31" s="118"/>
      <c r="CD31" s="118"/>
      <c r="CE31" s="119"/>
      <c r="CF31" s="53"/>
      <c r="CG31" s="52"/>
      <c r="CH31" s="52"/>
      <c r="CI31" s="117"/>
      <c r="CJ31" s="118"/>
      <c r="CK31" s="118"/>
      <c r="CL31" s="118"/>
      <c r="CM31" s="118"/>
      <c r="CN31" s="118"/>
      <c r="CO31" s="118"/>
      <c r="CP31" s="118"/>
      <c r="CQ31" s="119"/>
      <c r="CR31" s="117"/>
      <c r="CS31" s="118"/>
      <c r="CT31" s="118"/>
      <c r="CU31" s="118"/>
      <c r="CV31" s="118"/>
      <c r="CW31" s="118"/>
      <c r="CX31" s="118"/>
      <c r="CY31" s="118"/>
      <c r="CZ31" s="118"/>
      <c r="DA31" s="119"/>
      <c r="DB31" s="117" t="s">
        <v>97</v>
      </c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9"/>
      <c r="DP31" s="117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9"/>
      <c r="EB31" s="117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9"/>
      <c r="EN31" s="36"/>
    </row>
    <row r="32" spans="1:144" s="6" customFormat="1" ht="12.75">
      <c r="A32" s="117"/>
      <c r="B32" s="118"/>
      <c r="C32" s="118"/>
      <c r="D32" s="119"/>
      <c r="E32" s="117"/>
      <c r="F32" s="118"/>
      <c r="G32" s="118"/>
      <c r="H32" s="118"/>
      <c r="I32" s="118"/>
      <c r="J32" s="118"/>
      <c r="K32" s="118"/>
      <c r="L32" s="118"/>
      <c r="M32" s="119"/>
      <c r="N32" s="118" t="s">
        <v>73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  <c r="AG32" s="117" t="s">
        <v>74</v>
      </c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9"/>
      <c r="AT32" s="117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9"/>
      <c r="BL32" s="117" t="s">
        <v>83</v>
      </c>
      <c r="BM32" s="118"/>
      <c r="BN32" s="118"/>
      <c r="BO32" s="118"/>
      <c r="BP32" s="118"/>
      <c r="BQ32" s="118"/>
      <c r="BR32" s="118"/>
      <c r="BS32" s="118"/>
      <c r="BT32" s="118"/>
      <c r="BU32" s="118"/>
      <c r="BV32" s="119"/>
      <c r="BW32" s="117"/>
      <c r="BX32" s="118"/>
      <c r="BY32" s="118"/>
      <c r="BZ32" s="118"/>
      <c r="CA32" s="118"/>
      <c r="CB32" s="118"/>
      <c r="CC32" s="118"/>
      <c r="CD32" s="118"/>
      <c r="CE32" s="119"/>
      <c r="CF32" s="53"/>
      <c r="CG32" s="52"/>
      <c r="CH32" s="52"/>
      <c r="CI32" s="117"/>
      <c r="CJ32" s="118"/>
      <c r="CK32" s="118"/>
      <c r="CL32" s="118"/>
      <c r="CM32" s="118"/>
      <c r="CN32" s="118"/>
      <c r="CO32" s="118"/>
      <c r="CP32" s="118"/>
      <c r="CQ32" s="119"/>
      <c r="CR32" s="117"/>
      <c r="CS32" s="118"/>
      <c r="CT32" s="118"/>
      <c r="CU32" s="118"/>
      <c r="CV32" s="118"/>
      <c r="CW32" s="118"/>
      <c r="CX32" s="118"/>
      <c r="CY32" s="118"/>
      <c r="CZ32" s="118"/>
      <c r="DA32" s="119"/>
      <c r="DB32" s="117" t="s">
        <v>119</v>
      </c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9"/>
      <c r="DP32" s="117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9"/>
      <c r="EB32" s="117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9"/>
      <c r="EN32" s="36"/>
    </row>
    <row r="33" spans="1:144" s="6" customFormat="1" ht="12.75">
      <c r="A33" s="117"/>
      <c r="B33" s="118"/>
      <c r="C33" s="118"/>
      <c r="D33" s="119"/>
      <c r="E33" s="117"/>
      <c r="F33" s="118"/>
      <c r="G33" s="118"/>
      <c r="H33" s="118"/>
      <c r="I33" s="118"/>
      <c r="J33" s="118"/>
      <c r="K33" s="118"/>
      <c r="L33" s="118"/>
      <c r="M33" s="119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  <c r="AG33" s="117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9"/>
      <c r="AT33" s="117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9"/>
      <c r="BL33" s="117" t="s">
        <v>84</v>
      </c>
      <c r="BM33" s="118"/>
      <c r="BN33" s="118"/>
      <c r="BO33" s="118"/>
      <c r="BP33" s="118"/>
      <c r="BQ33" s="118"/>
      <c r="BR33" s="118"/>
      <c r="BS33" s="118"/>
      <c r="BT33" s="118"/>
      <c r="BU33" s="118"/>
      <c r="BV33" s="119"/>
      <c r="BW33" s="117"/>
      <c r="BX33" s="118"/>
      <c r="BY33" s="118"/>
      <c r="BZ33" s="118"/>
      <c r="CA33" s="118"/>
      <c r="CB33" s="118"/>
      <c r="CC33" s="118"/>
      <c r="CD33" s="118"/>
      <c r="CE33" s="119"/>
      <c r="CF33" s="53"/>
      <c r="CG33" s="52"/>
      <c r="CH33" s="52"/>
      <c r="CI33" s="117"/>
      <c r="CJ33" s="118"/>
      <c r="CK33" s="118"/>
      <c r="CL33" s="118"/>
      <c r="CM33" s="118"/>
      <c r="CN33" s="118"/>
      <c r="CO33" s="118"/>
      <c r="CP33" s="118"/>
      <c r="CQ33" s="119"/>
      <c r="CR33" s="117"/>
      <c r="CS33" s="118"/>
      <c r="CT33" s="118"/>
      <c r="CU33" s="118"/>
      <c r="CV33" s="118"/>
      <c r="CW33" s="118"/>
      <c r="CX33" s="118"/>
      <c r="CY33" s="118"/>
      <c r="CZ33" s="118"/>
      <c r="DA33" s="119"/>
      <c r="DB33" s="117" t="s">
        <v>120</v>
      </c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9"/>
      <c r="DP33" s="117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9"/>
      <c r="EB33" s="117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9"/>
      <c r="EN33" s="36"/>
    </row>
    <row r="34" spans="1:144" s="6" customFormat="1" ht="12.75">
      <c r="A34" s="117"/>
      <c r="B34" s="118"/>
      <c r="C34" s="118"/>
      <c r="D34" s="119"/>
      <c r="E34" s="117"/>
      <c r="F34" s="118"/>
      <c r="G34" s="118"/>
      <c r="H34" s="118"/>
      <c r="I34" s="118"/>
      <c r="J34" s="118"/>
      <c r="K34" s="118"/>
      <c r="L34" s="118"/>
      <c r="M34" s="119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9"/>
      <c r="AG34" s="117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9"/>
      <c r="AT34" s="117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9"/>
      <c r="BL34" s="117" t="s">
        <v>85</v>
      </c>
      <c r="BM34" s="118"/>
      <c r="BN34" s="118"/>
      <c r="BO34" s="118"/>
      <c r="BP34" s="118"/>
      <c r="BQ34" s="118"/>
      <c r="BR34" s="118"/>
      <c r="BS34" s="118"/>
      <c r="BT34" s="118"/>
      <c r="BU34" s="118"/>
      <c r="BV34" s="119"/>
      <c r="BW34" s="117"/>
      <c r="BX34" s="118"/>
      <c r="BY34" s="118"/>
      <c r="BZ34" s="118"/>
      <c r="CA34" s="118"/>
      <c r="CB34" s="118"/>
      <c r="CC34" s="118"/>
      <c r="CD34" s="118"/>
      <c r="CE34" s="119"/>
      <c r="CF34" s="53"/>
      <c r="CG34" s="52"/>
      <c r="CH34" s="52"/>
      <c r="CI34" s="117"/>
      <c r="CJ34" s="118"/>
      <c r="CK34" s="118"/>
      <c r="CL34" s="118"/>
      <c r="CM34" s="118"/>
      <c r="CN34" s="118"/>
      <c r="CO34" s="118"/>
      <c r="CP34" s="118"/>
      <c r="CQ34" s="119"/>
      <c r="CR34" s="117"/>
      <c r="CS34" s="118"/>
      <c r="CT34" s="118"/>
      <c r="CU34" s="118"/>
      <c r="CV34" s="118"/>
      <c r="CW34" s="118"/>
      <c r="CX34" s="118"/>
      <c r="CY34" s="118"/>
      <c r="CZ34" s="118"/>
      <c r="DA34" s="119"/>
      <c r="DB34" s="117" t="s">
        <v>121</v>
      </c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9"/>
      <c r="DP34" s="117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9"/>
      <c r="EB34" s="117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9"/>
      <c r="EN34" s="36"/>
    </row>
    <row r="35" spans="1:144" s="6" customFormat="1" ht="12.75">
      <c r="A35" s="117"/>
      <c r="B35" s="118"/>
      <c r="C35" s="118"/>
      <c r="D35" s="119"/>
      <c r="E35" s="117"/>
      <c r="F35" s="118"/>
      <c r="G35" s="118"/>
      <c r="H35" s="118"/>
      <c r="I35" s="118"/>
      <c r="J35" s="118"/>
      <c r="K35" s="118"/>
      <c r="L35" s="118"/>
      <c r="M35" s="119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9"/>
      <c r="AG35" s="117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9"/>
      <c r="AT35" s="121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3"/>
      <c r="BL35" s="121"/>
      <c r="BM35" s="122"/>
      <c r="BN35" s="122"/>
      <c r="BO35" s="122"/>
      <c r="BP35" s="122"/>
      <c r="BQ35" s="122"/>
      <c r="BR35" s="122"/>
      <c r="BS35" s="122"/>
      <c r="BT35" s="122"/>
      <c r="BU35" s="122"/>
      <c r="BV35" s="123"/>
      <c r="BW35" s="121"/>
      <c r="BX35" s="122"/>
      <c r="BY35" s="122"/>
      <c r="BZ35" s="122"/>
      <c r="CA35" s="122"/>
      <c r="CB35" s="122"/>
      <c r="CC35" s="122"/>
      <c r="CD35" s="122"/>
      <c r="CE35" s="123"/>
      <c r="CF35" s="53"/>
      <c r="CG35" s="52"/>
      <c r="CH35" s="52"/>
      <c r="CI35" s="117"/>
      <c r="CJ35" s="118"/>
      <c r="CK35" s="118"/>
      <c r="CL35" s="118"/>
      <c r="CM35" s="118"/>
      <c r="CN35" s="118"/>
      <c r="CO35" s="118"/>
      <c r="CP35" s="118"/>
      <c r="CQ35" s="119"/>
      <c r="CR35" s="117"/>
      <c r="CS35" s="118"/>
      <c r="CT35" s="118"/>
      <c r="CU35" s="118"/>
      <c r="CV35" s="118"/>
      <c r="CW35" s="118"/>
      <c r="CX35" s="118"/>
      <c r="CY35" s="118"/>
      <c r="CZ35" s="118"/>
      <c r="DA35" s="119"/>
      <c r="DB35" s="117" t="s">
        <v>122</v>
      </c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9"/>
      <c r="DP35" s="117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9"/>
      <c r="EB35" s="117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9"/>
      <c r="EN35" s="36"/>
    </row>
    <row r="36" spans="1:148" s="6" customFormat="1" ht="12.75">
      <c r="A36" s="72">
        <v>1</v>
      </c>
      <c r="B36" s="72"/>
      <c r="C36" s="72"/>
      <c r="D36" s="72"/>
      <c r="E36" s="72">
        <v>2</v>
      </c>
      <c r="F36" s="72"/>
      <c r="G36" s="72"/>
      <c r="H36" s="72"/>
      <c r="I36" s="72"/>
      <c r="J36" s="72"/>
      <c r="K36" s="72"/>
      <c r="L36" s="72"/>
      <c r="M36" s="72"/>
      <c r="N36" s="72">
        <v>3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v>4</v>
      </c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>
        <v>5</v>
      </c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>
        <v>6</v>
      </c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>
        <v>7</v>
      </c>
      <c r="BX36" s="72"/>
      <c r="BY36" s="72"/>
      <c r="BZ36" s="72"/>
      <c r="CA36" s="72"/>
      <c r="CB36" s="72"/>
      <c r="CC36" s="72"/>
      <c r="CD36" s="72"/>
      <c r="CE36" s="72"/>
      <c r="CF36" s="50">
        <v>8</v>
      </c>
      <c r="CG36" s="50">
        <v>9</v>
      </c>
      <c r="CH36" s="50">
        <v>10</v>
      </c>
      <c r="CI36" s="72">
        <v>11</v>
      </c>
      <c r="CJ36" s="72"/>
      <c r="CK36" s="72"/>
      <c r="CL36" s="72"/>
      <c r="CM36" s="72"/>
      <c r="CN36" s="72"/>
      <c r="CO36" s="72"/>
      <c r="CP36" s="72"/>
      <c r="CQ36" s="72"/>
      <c r="CR36" s="72">
        <v>12</v>
      </c>
      <c r="CS36" s="72"/>
      <c r="CT36" s="72"/>
      <c r="CU36" s="72"/>
      <c r="CV36" s="72"/>
      <c r="CW36" s="72"/>
      <c r="CX36" s="72"/>
      <c r="CY36" s="72"/>
      <c r="CZ36" s="72"/>
      <c r="DA36" s="72"/>
      <c r="DB36" s="72">
        <v>13</v>
      </c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>
        <v>14</v>
      </c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>
        <v>15</v>
      </c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36"/>
      <c r="EO36" s="47"/>
      <c r="EP36" s="179"/>
      <c r="EQ36" s="179"/>
      <c r="ER36" s="179"/>
    </row>
    <row r="37" spans="1:148" s="6" customFormat="1" ht="55.5" customHeight="1">
      <c r="A37" s="136">
        <v>1</v>
      </c>
      <c r="B37" s="137"/>
      <c r="C37" s="137"/>
      <c r="D37" s="138"/>
      <c r="E37" s="139" t="s">
        <v>159</v>
      </c>
      <c r="F37" s="139"/>
      <c r="G37" s="139"/>
      <c r="H37" s="139"/>
      <c r="I37" s="139"/>
      <c r="J37" s="139"/>
      <c r="K37" s="139"/>
      <c r="L37" s="139"/>
      <c r="M37" s="139"/>
      <c r="N37" s="69" t="s">
        <v>158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140" t="s">
        <v>149</v>
      </c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1" t="s">
        <v>139</v>
      </c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3"/>
      <c r="BL37" s="67">
        <v>2017</v>
      </c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144">
        <f>CF37+CG37+CH37+CI37</f>
        <v>5930.2080000000005</v>
      </c>
      <c r="BX37" s="144"/>
      <c r="BY37" s="144"/>
      <c r="BZ37" s="144"/>
      <c r="CA37" s="144"/>
      <c r="CB37" s="144"/>
      <c r="CC37" s="144"/>
      <c r="CD37" s="144"/>
      <c r="CE37" s="144"/>
      <c r="CF37" s="48">
        <v>2012.208</v>
      </c>
      <c r="CG37" s="48">
        <v>1904</v>
      </c>
      <c r="CH37" s="49">
        <v>2014</v>
      </c>
      <c r="CI37" s="66">
        <v>0</v>
      </c>
      <c r="CJ37" s="66"/>
      <c r="CK37" s="66"/>
      <c r="CL37" s="66"/>
      <c r="CM37" s="66"/>
      <c r="CN37" s="66"/>
      <c r="CO37" s="66"/>
      <c r="CP37" s="66"/>
      <c r="CQ37" s="66"/>
      <c r="CR37" s="67" t="s">
        <v>141</v>
      </c>
      <c r="CS37" s="67"/>
      <c r="CT37" s="67"/>
      <c r="CU37" s="67"/>
      <c r="CV37" s="67"/>
      <c r="CW37" s="67"/>
      <c r="CX37" s="67"/>
      <c r="CY37" s="67"/>
      <c r="CZ37" s="67"/>
      <c r="DA37" s="67"/>
      <c r="DB37" s="67" t="s">
        <v>142</v>
      </c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 t="str">
        <f>DB37</f>
        <v>нет</v>
      </c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36"/>
      <c r="EO37" s="47" t="str">
        <f>AT37</f>
        <v>Поставка электрической энергии </v>
      </c>
      <c r="EP37" s="179">
        <f>CF37</f>
        <v>2012.208</v>
      </c>
      <c r="EQ37" s="179">
        <f>CG37</f>
        <v>1904</v>
      </c>
      <c r="ER37" s="179">
        <f>CH37</f>
        <v>2014</v>
      </c>
    </row>
    <row r="38" spans="1:148" s="6" customFormat="1" ht="51" customHeight="1">
      <c r="A38" s="67">
        <f>1+A37</f>
        <v>2</v>
      </c>
      <c r="B38" s="67"/>
      <c r="C38" s="67"/>
      <c r="D38" s="67"/>
      <c r="E38" s="139" t="s">
        <v>164</v>
      </c>
      <c r="F38" s="139"/>
      <c r="G38" s="139"/>
      <c r="H38" s="139"/>
      <c r="I38" s="139"/>
      <c r="J38" s="139"/>
      <c r="K38" s="139"/>
      <c r="L38" s="139"/>
      <c r="M38" s="139"/>
      <c r="N38" s="69" t="s">
        <v>158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140" t="s">
        <v>150</v>
      </c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1" t="s">
        <v>140</v>
      </c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3"/>
      <c r="BL38" s="67">
        <v>2017</v>
      </c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76">
        <f>CF38+CG38+CH38+CI38</f>
        <v>528</v>
      </c>
      <c r="BX38" s="76"/>
      <c r="BY38" s="76"/>
      <c r="BZ38" s="76"/>
      <c r="CA38" s="76"/>
      <c r="CB38" s="76"/>
      <c r="CC38" s="76"/>
      <c r="CD38" s="76"/>
      <c r="CE38" s="76"/>
      <c r="CF38" s="48">
        <v>168</v>
      </c>
      <c r="CG38" s="48">
        <v>180</v>
      </c>
      <c r="CH38" s="49">
        <v>180</v>
      </c>
      <c r="CI38" s="66">
        <v>0</v>
      </c>
      <c r="CJ38" s="66"/>
      <c r="CK38" s="66"/>
      <c r="CL38" s="66"/>
      <c r="CM38" s="66"/>
      <c r="CN38" s="66"/>
      <c r="CO38" s="66"/>
      <c r="CP38" s="66"/>
      <c r="CQ38" s="66"/>
      <c r="CR38" s="67" t="s">
        <v>141</v>
      </c>
      <c r="CS38" s="67"/>
      <c r="CT38" s="67"/>
      <c r="CU38" s="67"/>
      <c r="CV38" s="67"/>
      <c r="CW38" s="67"/>
      <c r="CX38" s="67"/>
      <c r="CY38" s="67"/>
      <c r="CZ38" s="67"/>
      <c r="DA38" s="67"/>
      <c r="DB38" s="67" t="s">
        <v>142</v>
      </c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 t="str">
        <f>DB38</f>
        <v>нет</v>
      </c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36"/>
      <c r="EO38" s="47" t="str">
        <f>AT38</f>
        <v>Оказание услуг по отпуску тепловой  энергии в горячей воде</v>
      </c>
      <c r="EP38" s="179">
        <f>CF38</f>
        <v>168</v>
      </c>
      <c r="EQ38" s="179">
        <f>CG38</f>
        <v>180</v>
      </c>
      <c r="ER38" s="179">
        <f>CH38</f>
        <v>180</v>
      </c>
    </row>
    <row r="39" spans="1:148" s="6" customFormat="1" ht="66" customHeight="1">
      <c r="A39" s="67">
        <f aca="true" t="shared" si="0" ref="A39:A75">1+A38</f>
        <v>3</v>
      </c>
      <c r="B39" s="67"/>
      <c r="C39" s="67"/>
      <c r="D39" s="67"/>
      <c r="E39" s="139" t="s">
        <v>163</v>
      </c>
      <c r="F39" s="139"/>
      <c r="G39" s="139"/>
      <c r="H39" s="139"/>
      <c r="I39" s="139"/>
      <c r="J39" s="139"/>
      <c r="K39" s="139"/>
      <c r="L39" s="139"/>
      <c r="M39" s="139"/>
      <c r="N39" s="69" t="s">
        <v>158</v>
      </c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69" t="s">
        <v>152</v>
      </c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1"/>
      <c r="AT39" s="88" t="s">
        <v>165</v>
      </c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90"/>
      <c r="BL39" s="67">
        <v>2017</v>
      </c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76">
        <f>CF39+CG39+CH39+CI39</f>
        <v>5.0200000000000005</v>
      </c>
      <c r="BX39" s="76"/>
      <c r="BY39" s="76"/>
      <c r="BZ39" s="76"/>
      <c r="CA39" s="76"/>
      <c r="CB39" s="76"/>
      <c r="CC39" s="76"/>
      <c r="CD39" s="76"/>
      <c r="CE39" s="76"/>
      <c r="CF39" s="48">
        <v>1.62</v>
      </c>
      <c r="CG39" s="48">
        <v>1.7</v>
      </c>
      <c r="CH39" s="49">
        <v>1.7</v>
      </c>
      <c r="CI39" s="66">
        <v>0</v>
      </c>
      <c r="CJ39" s="66"/>
      <c r="CK39" s="66"/>
      <c r="CL39" s="66"/>
      <c r="CM39" s="66"/>
      <c r="CN39" s="66"/>
      <c r="CO39" s="66"/>
      <c r="CP39" s="66"/>
      <c r="CQ39" s="66"/>
      <c r="CR39" s="67" t="s">
        <v>141</v>
      </c>
      <c r="CS39" s="67"/>
      <c r="CT39" s="67"/>
      <c r="CU39" s="67"/>
      <c r="CV39" s="67"/>
      <c r="CW39" s="67"/>
      <c r="CX39" s="67"/>
      <c r="CY39" s="67"/>
      <c r="CZ39" s="67"/>
      <c r="DA39" s="67"/>
      <c r="DB39" s="67" t="s">
        <v>142</v>
      </c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 t="s">
        <v>142</v>
      </c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36"/>
      <c r="EO39" s="47" t="str">
        <f>AT39</f>
        <v>Оказание услуг по подаче абоненту через присоединенную водопроводную сеть из централизованного водоснабжения холодную (питьевую) воду</v>
      </c>
      <c r="EP39" s="179">
        <f>CF39</f>
        <v>1.62</v>
      </c>
      <c r="EQ39" s="179">
        <f>CG39</f>
        <v>1.7</v>
      </c>
      <c r="ER39" s="179">
        <f>CH39</f>
        <v>1.7</v>
      </c>
    </row>
    <row r="40" spans="1:148" s="6" customFormat="1" ht="29.25" customHeight="1">
      <c r="A40" s="67">
        <f t="shared" si="0"/>
        <v>4</v>
      </c>
      <c r="B40" s="67"/>
      <c r="C40" s="67"/>
      <c r="D40" s="67"/>
      <c r="E40" s="139" t="s">
        <v>161</v>
      </c>
      <c r="F40" s="139"/>
      <c r="G40" s="139"/>
      <c r="H40" s="139"/>
      <c r="I40" s="139"/>
      <c r="J40" s="139"/>
      <c r="K40" s="139"/>
      <c r="L40" s="139"/>
      <c r="M40" s="139"/>
      <c r="N40" s="69" t="s">
        <v>158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3" t="str">
        <f>'[1]Сорт(2)'!E40</f>
        <v>009 0104 9130100040 242</v>
      </c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5"/>
      <c r="BL40" s="67">
        <v>2017</v>
      </c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144">
        <f>CF40+CG40+CH40+CI40</f>
        <v>871.0129999999999</v>
      </c>
      <c r="BX40" s="144"/>
      <c r="BY40" s="144"/>
      <c r="BZ40" s="144"/>
      <c r="CA40" s="144"/>
      <c r="CB40" s="144"/>
      <c r="CC40" s="144"/>
      <c r="CD40" s="144"/>
      <c r="CE40" s="144"/>
      <c r="CF40" s="63">
        <v>290.165</v>
      </c>
      <c r="CG40" s="63">
        <v>290.424</v>
      </c>
      <c r="CH40" s="64">
        <v>290.424</v>
      </c>
      <c r="CI40" s="66">
        <v>0</v>
      </c>
      <c r="CJ40" s="66"/>
      <c r="CK40" s="66"/>
      <c r="CL40" s="66"/>
      <c r="CM40" s="66"/>
      <c r="CN40" s="66"/>
      <c r="CO40" s="66"/>
      <c r="CP40" s="66"/>
      <c r="CQ40" s="66"/>
      <c r="CR40" s="67" t="s">
        <v>52</v>
      </c>
      <c r="CS40" s="67"/>
      <c r="CT40" s="67"/>
      <c r="CU40" s="67"/>
      <c r="CV40" s="67"/>
      <c r="CW40" s="67"/>
      <c r="CX40" s="67"/>
      <c r="CY40" s="67"/>
      <c r="CZ40" s="67"/>
      <c r="DA40" s="67"/>
      <c r="DB40" s="67" t="s">
        <v>52</v>
      </c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 t="s">
        <v>52</v>
      </c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 t="s">
        <v>52</v>
      </c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36"/>
      <c r="EO40" s="47" t="str">
        <f>AT40</f>
        <v>009 0104 9130100040 242</v>
      </c>
      <c r="EP40" s="179">
        <f>CF40</f>
        <v>290.165</v>
      </c>
      <c r="EQ40" s="179">
        <f>CG40</f>
        <v>290.424</v>
      </c>
      <c r="ER40" s="179">
        <f>CH40</f>
        <v>290.424</v>
      </c>
    </row>
    <row r="41" spans="1:148" s="6" customFormat="1" ht="29.25" customHeight="1">
      <c r="A41" s="67">
        <f t="shared" si="0"/>
        <v>5</v>
      </c>
      <c r="B41" s="67"/>
      <c r="C41" s="67"/>
      <c r="D41" s="67"/>
      <c r="E41" s="139" t="s">
        <v>162</v>
      </c>
      <c r="F41" s="139"/>
      <c r="G41" s="139"/>
      <c r="H41" s="139"/>
      <c r="I41" s="139"/>
      <c r="J41" s="139"/>
      <c r="K41" s="139"/>
      <c r="L41" s="139"/>
      <c r="M41" s="139"/>
      <c r="N41" s="69" t="s">
        <v>158</v>
      </c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3" t="str">
        <f>'[1]Сорт(2)'!E41</f>
        <v>009 0104 9130100040 244</v>
      </c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5"/>
      <c r="BL41" s="67">
        <v>2017</v>
      </c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76">
        <f>CF41+CG41+CH41+CI41</f>
        <v>977.6669999999999</v>
      </c>
      <c r="BX41" s="76"/>
      <c r="BY41" s="76"/>
      <c r="BZ41" s="76"/>
      <c r="CA41" s="76"/>
      <c r="CB41" s="76"/>
      <c r="CC41" s="76"/>
      <c r="CD41" s="76"/>
      <c r="CE41" s="76"/>
      <c r="CF41" s="63">
        <v>283.915</v>
      </c>
      <c r="CG41" s="63">
        <v>461.876</v>
      </c>
      <c r="CH41" s="64">
        <v>231.876</v>
      </c>
      <c r="CI41" s="66">
        <v>0</v>
      </c>
      <c r="CJ41" s="66"/>
      <c r="CK41" s="66"/>
      <c r="CL41" s="66"/>
      <c r="CM41" s="66"/>
      <c r="CN41" s="66"/>
      <c r="CO41" s="66"/>
      <c r="CP41" s="66"/>
      <c r="CQ41" s="66"/>
      <c r="CR41" s="67" t="s">
        <v>52</v>
      </c>
      <c r="CS41" s="67"/>
      <c r="CT41" s="67"/>
      <c r="CU41" s="67"/>
      <c r="CV41" s="67"/>
      <c r="CW41" s="67"/>
      <c r="CX41" s="67"/>
      <c r="CY41" s="67"/>
      <c r="CZ41" s="67"/>
      <c r="DA41" s="67"/>
      <c r="DB41" s="67" t="s">
        <v>52</v>
      </c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 t="s">
        <v>52</v>
      </c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 t="s">
        <v>52</v>
      </c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36"/>
      <c r="EO41" s="47" t="str">
        <f aca="true" t="shared" si="1" ref="EO41:EO75">AT41</f>
        <v>009 0104 9130100040 244</v>
      </c>
      <c r="EP41" s="179">
        <f aca="true" t="shared" si="2" ref="EP41:EP75">CF41</f>
        <v>283.915</v>
      </c>
      <c r="EQ41" s="179">
        <f aca="true" t="shared" si="3" ref="EQ41:EQ75">CG41</f>
        <v>461.876</v>
      </c>
      <c r="ER41" s="179">
        <f aca="true" t="shared" si="4" ref="ER41:ER75">CH41</f>
        <v>231.876</v>
      </c>
    </row>
    <row r="42" spans="1:148" s="40" customFormat="1" ht="29.25" customHeight="1">
      <c r="A42" s="67">
        <f t="shared" si="0"/>
        <v>6</v>
      </c>
      <c r="B42" s="67"/>
      <c r="C42" s="67"/>
      <c r="D42" s="67"/>
      <c r="E42" s="178"/>
      <c r="F42" s="178"/>
      <c r="G42" s="178"/>
      <c r="H42" s="178"/>
      <c r="I42" s="178"/>
      <c r="J42" s="178"/>
      <c r="K42" s="178"/>
      <c r="L42" s="178"/>
      <c r="M42" s="178"/>
      <c r="N42" s="69" t="s">
        <v>158</v>
      </c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2" t="str">
        <f>'[2]В ПЗ ПГ'!G15</f>
        <v>009 0113 9290100030 244</v>
      </c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4"/>
      <c r="BL42" s="67">
        <v>2017</v>
      </c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76">
        <f>CF42+CG42+CH42+CI42</f>
        <v>179.997</v>
      </c>
      <c r="BX42" s="76"/>
      <c r="BY42" s="76"/>
      <c r="BZ42" s="76"/>
      <c r="CA42" s="76"/>
      <c r="CB42" s="76"/>
      <c r="CC42" s="76"/>
      <c r="CD42" s="76"/>
      <c r="CE42" s="76"/>
      <c r="CF42" s="49">
        <f>'[2]В ПЗ ПГ'!I15/1000</f>
        <v>59.997</v>
      </c>
      <c r="CG42" s="48">
        <v>60</v>
      </c>
      <c r="CH42" s="49">
        <v>60</v>
      </c>
      <c r="CI42" s="66">
        <v>0</v>
      </c>
      <c r="CJ42" s="66"/>
      <c r="CK42" s="66"/>
      <c r="CL42" s="66"/>
      <c r="CM42" s="66"/>
      <c r="CN42" s="66"/>
      <c r="CO42" s="66"/>
      <c r="CP42" s="66"/>
      <c r="CQ42" s="66"/>
      <c r="CR42" s="67" t="s">
        <v>52</v>
      </c>
      <c r="CS42" s="67"/>
      <c r="CT42" s="67"/>
      <c r="CU42" s="67"/>
      <c r="CV42" s="67"/>
      <c r="CW42" s="67"/>
      <c r="CX42" s="67"/>
      <c r="CY42" s="67"/>
      <c r="CZ42" s="67"/>
      <c r="DA42" s="67"/>
      <c r="DB42" s="67" t="s">
        <v>52</v>
      </c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 t="s">
        <v>52</v>
      </c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 t="s">
        <v>52</v>
      </c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39"/>
      <c r="EO42" s="47" t="str">
        <f t="shared" si="1"/>
        <v>009 0113 9290100030 244</v>
      </c>
      <c r="EP42" s="179">
        <f t="shared" si="2"/>
        <v>59.997</v>
      </c>
      <c r="EQ42" s="179">
        <f t="shared" si="3"/>
        <v>60</v>
      </c>
      <c r="ER42" s="179">
        <f t="shared" si="4"/>
        <v>60</v>
      </c>
    </row>
    <row r="43" spans="1:148" s="40" customFormat="1" ht="29.25" customHeight="1">
      <c r="A43" s="67">
        <f t="shared" si="0"/>
        <v>7</v>
      </c>
      <c r="B43" s="67"/>
      <c r="C43" s="67"/>
      <c r="D43" s="67"/>
      <c r="E43" s="178"/>
      <c r="F43" s="178"/>
      <c r="G43" s="178"/>
      <c r="H43" s="178"/>
      <c r="I43" s="178"/>
      <c r="J43" s="178"/>
      <c r="K43" s="178"/>
      <c r="L43" s="178"/>
      <c r="M43" s="178"/>
      <c r="N43" s="69" t="s">
        <v>158</v>
      </c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2" t="str">
        <f>'[2]В ПЗ ПГ'!G16</f>
        <v>009 0203 9990151180 244</v>
      </c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4"/>
      <c r="BL43" s="67">
        <v>2017</v>
      </c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76">
        <f>CF43+CG43+CH43+CI43</f>
        <v>16.032</v>
      </c>
      <c r="BX43" s="76"/>
      <c r="BY43" s="76"/>
      <c r="BZ43" s="76"/>
      <c r="CA43" s="76"/>
      <c r="CB43" s="76"/>
      <c r="CC43" s="76"/>
      <c r="CD43" s="76"/>
      <c r="CE43" s="76"/>
      <c r="CF43" s="49">
        <f>'[2]В ПЗ ПГ'!I16/1000</f>
        <v>16.032</v>
      </c>
      <c r="CG43" s="48">
        <v>0</v>
      </c>
      <c r="CH43" s="49">
        <v>0</v>
      </c>
      <c r="CI43" s="66">
        <v>0</v>
      </c>
      <c r="CJ43" s="66"/>
      <c r="CK43" s="66"/>
      <c r="CL43" s="66"/>
      <c r="CM43" s="66"/>
      <c r="CN43" s="66"/>
      <c r="CO43" s="66"/>
      <c r="CP43" s="66"/>
      <c r="CQ43" s="66"/>
      <c r="CR43" s="67" t="s">
        <v>52</v>
      </c>
      <c r="CS43" s="67"/>
      <c r="CT43" s="67"/>
      <c r="CU43" s="67"/>
      <c r="CV43" s="67"/>
      <c r="CW43" s="67"/>
      <c r="CX43" s="67"/>
      <c r="CY43" s="67"/>
      <c r="CZ43" s="67"/>
      <c r="DA43" s="67"/>
      <c r="DB43" s="67" t="s">
        <v>52</v>
      </c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 t="s">
        <v>52</v>
      </c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 t="s">
        <v>52</v>
      </c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39"/>
      <c r="EO43" s="47" t="str">
        <f t="shared" si="1"/>
        <v>009 0203 9990151180 244</v>
      </c>
      <c r="EP43" s="179">
        <f t="shared" si="2"/>
        <v>16.032</v>
      </c>
      <c r="EQ43" s="179">
        <f t="shared" si="3"/>
        <v>0</v>
      </c>
      <c r="ER43" s="179">
        <f t="shared" si="4"/>
        <v>0</v>
      </c>
    </row>
    <row r="44" spans="1:148" s="6" customFormat="1" ht="29.25" customHeight="1">
      <c r="A44" s="67">
        <f t="shared" si="0"/>
        <v>8</v>
      </c>
      <c r="B44" s="67"/>
      <c r="C44" s="67"/>
      <c r="D44" s="67"/>
      <c r="E44" s="139"/>
      <c r="F44" s="139"/>
      <c r="G44" s="139"/>
      <c r="H44" s="139"/>
      <c r="I44" s="139"/>
      <c r="J44" s="139"/>
      <c r="K44" s="139"/>
      <c r="L44" s="139"/>
      <c r="M44" s="139"/>
      <c r="N44" s="69" t="s">
        <v>158</v>
      </c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1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3" t="s">
        <v>146</v>
      </c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5"/>
      <c r="BL44" s="67">
        <v>2017</v>
      </c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76">
        <f>CF44+CG44+CH44+CI44</f>
        <v>165</v>
      </c>
      <c r="BX44" s="76"/>
      <c r="BY44" s="76"/>
      <c r="BZ44" s="76"/>
      <c r="CA44" s="76"/>
      <c r="CB44" s="76"/>
      <c r="CC44" s="76"/>
      <c r="CD44" s="76"/>
      <c r="CE44" s="76"/>
      <c r="CF44" s="48">
        <v>55</v>
      </c>
      <c r="CG44" s="48">
        <v>55</v>
      </c>
      <c r="CH44" s="49">
        <v>55</v>
      </c>
      <c r="CI44" s="66">
        <v>0</v>
      </c>
      <c r="CJ44" s="66"/>
      <c r="CK44" s="66"/>
      <c r="CL44" s="66"/>
      <c r="CM44" s="66"/>
      <c r="CN44" s="66"/>
      <c r="CO44" s="66"/>
      <c r="CP44" s="66"/>
      <c r="CQ44" s="66"/>
      <c r="CR44" s="67" t="s">
        <v>52</v>
      </c>
      <c r="CS44" s="67"/>
      <c r="CT44" s="67"/>
      <c r="CU44" s="67"/>
      <c r="CV44" s="67"/>
      <c r="CW44" s="67"/>
      <c r="CX44" s="67"/>
      <c r="CY44" s="67"/>
      <c r="CZ44" s="67"/>
      <c r="DA44" s="67"/>
      <c r="DB44" s="67" t="s">
        <v>52</v>
      </c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 t="s">
        <v>52</v>
      </c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 t="s">
        <v>52</v>
      </c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36"/>
      <c r="EO44" s="47" t="str">
        <f t="shared" si="1"/>
        <v>009 0309 0810211620 244</v>
      </c>
      <c r="EP44" s="179">
        <f t="shared" si="2"/>
        <v>55</v>
      </c>
      <c r="EQ44" s="179">
        <f t="shared" si="3"/>
        <v>55</v>
      </c>
      <c r="ER44" s="179">
        <f t="shared" si="4"/>
        <v>55</v>
      </c>
    </row>
    <row r="45" spans="1:148" s="6" customFormat="1" ht="29.25" customHeight="1">
      <c r="A45" s="67">
        <f t="shared" si="0"/>
        <v>9</v>
      </c>
      <c r="B45" s="67"/>
      <c r="C45" s="6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9" t="s">
        <v>158</v>
      </c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3" t="str">
        <f>'[1]Сорт(2)'!E44</f>
        <v>009 0309 0820111550 244</v>
      </c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5"/>
      <c r="BL45" s="67">
        <v>2017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76">
        <f>CF45+CG45+CH45+CI45</f>
        <v>15</v>
      </c>
      <c r="BX45" s="76"/>
      <c r="BY45" s="76"/>
      <c r="BZ45" s="76"/>
      <c r="CA45" s="76"/>
      <c r="CB45" s="76"/>
      <c r="CC45" s="76"/>
      <c r="CD45" s="76"/>
      <c r="CE45" s="76"/>
      <c r="CF45" s="48">
        <v>5</v>
      </c>
      <c r="CG45" s="48">
        <v>5</v>
      </c>
      <c r="CH45" s="49">
        <v>5</v>
      </c>
      <c r="CI45" s="66">
        <v>0</v>
      </c>
      <c r="CJ45" s="66"/>
      <c r="CK45" s="66"/>
      <c r="CL45" s="66"/>
      <c r="CM45" s="66"/>
      <c r="CN45" s="66"/>
      <c r="CO45" s="66"/>
      <c r="CP45" s="66"/>
      <c r="CQ45" s="66"/>
      <c r="CR45" s="67" t="s">
        <v>52</v>
      </c>
      <c r="CS45" s="67"/>
      <c r="CT45" s="67"/>
      <c r="CU45" s="67"/>
      <c r="CV45" s="67"/>
      <c r="CW45" s="67"/>
      <c r="CX45" s="67"/>
      <c r="CY45" s="67"/>
      <c r="CZ45" s="67"/>
      <c r="DA45" s="67"/>
      <c r="DB45" s="67" t="s">
        <v>52</v>
      </c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 t="s">
        <v>52</v>
      </c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 t="s">
        <v>52</v>
      </c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36"/>
      <c r="EO45" s="47" t="str">
        <f t="shared" si="1"/>
        <v>009 0309 0820111550 244</v>
      </c>
      <c r="EP45" s="179">
        <f t="shared" si="2"/>
        <v>5</v>
      </c>
      <c r="EQ45" s="179">
        <f t="shared" si="3"/>
        <v>5</v>
      </c>
      <c r="ER45" s="179">
        <f t="shared" si="4"/>
        <v>5</v>
      </c>
    </row>
    <row r="46" spans="1:148" s="6" customFormat="1" ht="29.25" customHeight="1">
      <c r="A46" s="67">
        <f t="shared" si="0"/>
        <v>10</v>
      </c>
      <c r="B46" s="67"/>
      <c r="C46" s="6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9" t="s">
        <v>158</v>
      </c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3" t="str">
        <f>'[2]В ПЗ ПГ'!G19</f>
        <v>009 0309 1500170880 244</v>
      </c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5"/>
      <c r="BL46" s="67">
        <v>2017</v>
      </c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76">
        <f>CF46+CG46+CH46+CI46</f>
        <v>320</v>
      </c>
      <c r="BX46" s="76"/>
      <c r="BY46" s="76"/>
      <c r="BZ46" s="76"/>
      <c r="CA46" s="76"/>
      <c r="CB46" s="76"/>
      <c r="CC46" s="76"/>
      <c r="CD46" s="76"/>
      <c r="CE46" s="76"/>
      <c r="CF46" s="48">
        <f>'[2]В ПЗ ПГ'!I19/1000</f>
        <v>320</v>
      </c>
      <c r="CG46" s="49">
        <v>0</v>
      </c>
      <c r="CH46" s="49">
        <v>0</v>
      </c>
      <c r="CI46" s="66">
        <v>0</v>
      </c>
      <c r="CJ46" s="66"/>
      <c r="CK46" s="66"/>
      <c r="CL46" s="66"/>
      <c r="CM46" s="66"/>
      <c r="CN46" s="66"/>
      <c r="CO46" s="66"/>
      <c r="CP46" s="66"/>
      <c r="CQ46" s="66"/>
      <c r="CR46" s="67" t="s">
        <v>52</v>
      </c>
      <c r="CS46" s="67"/>
      <c r="CT46" s="67"/>
      <c r="CU46" s="67"/>
      <c r="CV46" s="67"/>
      <c r="CW46" s="67"/>
      <c r="CX46" s="67"/>
      <c r="CY46" s="67"/>
      <c r="CZ46" s="67"/>
      <c r="DA46" s="67"/>
      <c r="DB46" s="67" t="s">
        <v>52</v>
      </c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 t="s">
        <v>52</v>
      </c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 t="s">
        <v>52</v>
      </c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36"/>
      <c r="EO46" s="47" t="str">
        <f t="shared" si="1"/>
        <v>009 0309 1500170880 244</v>
      </c>
      <c r="EP46" s="179">
        <f t="shared" si="2"/>
        <v>320</v>
      </c>
      <c r="EQ46" s="179">
        <f t="shared" si="3"/>
        <v>0</v>
      </c>
      <c r="ER46" s="179">
        <f t="shared" si="4"/>
        <v>0</v>
      </c>
    </row>
    <row r="47" spans="1:148" s="6" customFormat="1" ht="29.25" customHeight="1">
      <c r="A47" s="67">
        <f t="shared" si="0"/>
        <v>11</v>
      </c>
      <c r="B47" s="67"/>
      <c r="C47" s="6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9" t="s">
        <v>158</v>
      </c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1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3" t="str">
        <f>'[2]В ПЗ ПГ'!G20</f>
        <v>009 0309 1500174390 244</v>
      </c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5"/>
      <c r="BL47" s="67">
        <v>2017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76">
        <f>CF47+CG47+CH47+CI47</f>
        <v>559</v>
      </c>
      <c r="BX47" s="76"/>
      <c r="BY47" s="76"/>
      <c r="BZ47" s="76"/>
      <c r="CA47" s="76"/>
      <c r="CB47" s="76"/>
      <c r="CC47" s="76"/>
      <c r="CD47" s="76"/>
      <c r="CE47" s="76"/>
      <c r="CF47" s="48">
        <f>'[2]В ПЗ ПГ'!I20/1000</f>
        <v>559</v>
      </c>
      <c r="CG47" s="49">
        <v>0</v>
      </c>
      <c r="CH47" s="49">
        <v>0</v>
      </c>
      <c r="CI47" s="66">
        <v>0</v>
      </c>
      <c r="CJ47" s="66"/>
      <c r="CK47" s="66"/>
      <c r="CL47" s="66"/>
      <c r="CM47" s="66"/>
      <c r="CN47" s="66"/>
      <c r="CO47" s="66"/>
      <c r="CP47" s="66"/>
      <c r="CQ47" s="66"/>
      <c r="CR47" s="67" t="s">
        <v>52</v>
      </c>
      <c r="CS47" s="67"/>
      <c r="CT47" s="67"/>
      <c r="CU47" s="67"/>
      <c r="CV47" s="67"/>
      <c r="CW47" s="67"/>
      <c r="CX47" s="67"/>
      <c r="CY47" s="67"/>
      <c r="CZ47" s="67"/>
      <c r="DA47" s="67"/>
      <c r="DB47" s="67" t="s">
        <v>52</v>
      </c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 t="s">
        <v>52</v>
      </c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 t="s">
        <v>52</v>
      </c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36"/>
      <c r="EO47" s="47" t="str">
        <f t="shared" si="1"/>
        <v>009 0309 1500174390 244</v>
      </c>
      <c r="EP47" s="179">
        <f t="shared" si="2"/>
        <v>559</v>
      </c>
      <c r="EQ47" s="179">
        <f t="shared" si="3"/>
        <v>0</v>
      </c>
      <c r="ER47" s="179">
        <f t="shared" si="4"/>
        <v>0</v>
      </c>
    </row>
    <row r="48" spans="1:148" s="6" customFormat="1" ht="29.25" customHeight="1">
      <c r="A48" s="67">
        <f t="shared" si="0"/>
        <v>12</v>
      </c>
      <c r="B48" s="67"/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9" t="s">
        <v>158</v>
      </c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3" t="str">
        <f>'[2]В ПЗ ПГ'!G21</f>
        <v>009 0309 15001S0880 244</v>
      </c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5"/>
      <c r="BL48" s="67">
        <v>2017</v>
      </c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76">
        <f>CF48+CG48+CH48+CI48</f>
        <v>80</v>
      </c>
      <c r="BX48" s="76"/>
      <c r="BY48" s="76"/>
      <c r="BZ48" s="76"/>
      <c r="CA48" s="76"/>
      <c r="CB48" s="76"/>
      <c r="CC48" s="76"/>
      <c r="CD48" s="76"/>
      <c r="CE48" s="76"/>
      <c r="CF48" s="48">
        <f>'[2]В ПЗ ПГ'!I21/1000</f>
        <v>80</v>
      </c>
      <c r="CG48" s="49">
        <v>0</v>
      </c>
      <c r="CH48" s="49">
        <v>0</v>
      </c>
      <c r="CI48" s="66">
        <v>0</v>
      </c>
      <c r="CJ48" s="66"/>
      <c r="CK48" s="66"/>
      <c r="CL48" s="66"/>
      <c r="CM48" s="66"/>
      <c r="CN48" s="66"/>
      <c r="CO48" s="66"/>
      <c r="CP48" s="66"/>
      <c r="CQ48" s="66"/>
      <c r="CR48" s="67" t="s">
        <v>52</v>
      </c>
      <c r="CS48" s="67"/>
      <c r="CT48" s="67"/>
      <c r="CU48" s="67"/>
      <c r="CV48" s="67"/>
      <c r="CW48" s="67"/>
      <c r="CX48" s="67"/>
      <c r="CY48" s="67"/>
      <c r="CZ48" s="67"/>
      <c r="DA48" s="67"/>
      <c r="DB48" s="67" t="s">
        <v>52</v>
      </c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 t="s">
        <v>52</v>
      </c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 t="s">
        <v>52</v>
      </c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36"/>
      <c r="EO48" s="47" t="str">
        <f t="shared" si="1"/>
        <v>009 0309 15001S0880 244</v>
      </c>
      <c r="EP48" s="179">
        <f t="shared" si="2"/>
        <v>80</v>
      </c>
      <c r="EQ48" s="179">
        <f t="shared" si="3"/>
        <v>0</v>
      </c>
      <c r="ER48" s="179">
        <f t="shared" si="4"/>
        <v>0</v>
      </c>
    </row>
    <row r="49" spans="1:148" s="6" customFormat="1" ht="29.25" customHeight="1">
      <c r="A49" s="67">
        <f t="shared" si="0"/>
        <v>13</v>
      </c>
      <c r="B49" s="67"/>
      <c r="C49" s="67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9" t="s">
        <v>158</v>
      </c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1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3" t="str">
        <f>'[2]В ПЗ ПГ'!G22</f>
        <v>009 0309 15001S4390 244</v>
      </c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5"/>
      <c r="BL49" s="67">
        <v>2017</v>
      </c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76">
        <f>CF49+CG49+CH49+CI49</f>
        <v>139.739</v>
      </c>
      <c r="BX49" s="76"/>
      <c r="BY49" s="76"/>
      <c r="BZ49" s="76"/>
      <c r="CA49" s="76"/>
      <c r="CB49" s="76"/>
      <c r="CC49" s="76"/>
      <c r="CD49" s="76"/>
      <c r="CE49" s="76"/>
      <c r="CF49" s="48">
        <f>'[2]В ПЗ ПГ'!I22/1000</f>
        <v>139.739</v>
      </c>
      <c r="CG49" s="49">
        <v>0</v>
      </c>
      <c r="CH49" s="49">
        <v>0</v>
      </c>
      <c r="CI49" s="66">
        <v>0</v>
      </c>
      <c r="CJ49" s="66"/>
      <c r="CK49" s="66"/>
      <c r="CL49" s="66"/>
      <c r="CM49" s="66"/>
      <c r="CN49" s="66"/>
      <c r="CO49" s="66"/>
      <c r="CP49" s="66"/>
      <c r="CQ49" s="66"/>
      <c r="CR49" s="67" t="s">
        <v>52</v>
      </c>
      <c r="CS49" s="67"/>
      <c r="CT49" s="67"/>
      <c r="CU49" s="67"/>
      <c r="CV49" s="67"/>
      <c r="CW49" s="67"/>
      <c r="CX49" s="67"/>
      <c r="CY49" s="67"/>
      <c r="CZ49" s="67"/>
      <c r="DA49" s="67"/>
      <c r="DB49" s="67" t="s">
        <v>52</v>
      </c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 t="s">
        <v>52</v>
      </c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 t="s">
        <v>52</v>
      </c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36"/>
      <c r="EO49" s="47" t="str">
        <f t="shared" si="1"/>
        <v>009 0309 15001S4390 244</v>
      </c>
      <c r="EP49" s="179">
        <f t="shared" si="2"/>
        <v>139.739</v>
      </c>
      <c r="EQ49" s="179">
        <f t="shared" si="3"/>
        <v>0</v>
      </c>
      <c r="ER49" s="179">
        <f t="shared" si="4"/>
        <v>0</v>
      </c>
    </row>
    <row r="50" spans="1:148" s="6" customFormat="1" ht="29.25" customHeight="1">
      <c r="A50" s="67">
        <f t="shared" si="0"/>
        <v>14</v>
      </c>
      <c r="B50" s="67"/>
      <c r="C50" s="67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9" t="s">
        <v>158</v>
      </c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3" t="str">
        <f>'[2]В ПЗ ПГ'!G23</f>
        <v>009 0314 9130171340 244</v>
      </c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5"/>
      <c r="BL50" s="67">
        <v>2017</v>
      </c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76">
        <f>CF50+CG50+CH50+CI50</f>
        <v>3</v>
      </c>
      <c r="BX50" s="76"/>
      <c r="BY50" s="76"/>
      <c r="BZ50" s="76"/>
      <c r="CA50" s="76"/>
      <c r="CB50" s="76"/>
      <c r="CC50" s="76"/>
      <c r="CD50" s="76"/>
      <c r="CE50" s="76"/>
      <c r="CF50" s="48">
        <f>'[2]В ПЗ ПГ'!I23/1000</f>
        <v>1</v>
      </c>
      <c r="CG50" s="49">
        <v>1</v>
      </c>
      <c r="CH50" s="49">
        <v>1</v>
      </c>
      <c r="CI50" s="66">
        <v>0</v>
      </c>
      <c r="CJ50" s="66"/>
      <c r="CK50" s="66"/>
      <c r="CL50" s="66"/>
      <c r="CM50" s="66"/>
      <c r="CN50" s="66"/>
      <c r="CO50" s="66"/>
      <c r="CP50" s="66"/>
      <c r="CQ50" s="66"/>
      <c r="CR50" s="67" t="s">
        <v>52</v>
      </c>
      <c r="CS50" s="67"/>
      <c r="CT50" s="67"/>
      <c r="CU50" s="67"/>
      <c r="CV50" s="67"/>
      <c r="CW50" s="67"/>
      <c r="CX50" s="67"/>
      <c r="CY50" s="67"/>
      <c r="CZ50" s="67"/>
      <c r="DA50" s="67"/>
      <c r="DB50" s="67" t="s">
        <v>52</v>
      </c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 t="s">
        <v>52</v>
      </c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 t="s">
        <v>52</v>
      </c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36"/>
      <c r="EO50" s="47" t="str">
        <f t="shared" si="1"/>
        <v>009 0314 9130171340 244</v>
      </c>
      <c r="EP50" s="179">
        <f t="shared" si="2"/>
        <v>1</v>
      </c>
      <c r="EQ50" s="179">
        <f t="shared" si="3"/>
        <v>1</v>
      </c>
      <c r="ER50" s="179">
        <f t="shared" si="4"/>
        <v>1</v>
      </c>
    </row>
    <row r="51" spans="1:148" s="6" customFormat="1" ht="29.25" customHeight="1">
      <c r="A51" s="67">
        <f t="shared" si="0"/>
        <v>15</v>
      </c>
      <c r="B51" s="67"/>
      <c r="C51" s="67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9" t="s">
        <v>158</v>
      </c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3" t="str">
        <f>'[1]Сорт(2)'!E46</f>
        <v>009 0409 1010110100 244</v>
      </c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5"/>
      <c r="BL51" s="67">
        <v>2017</v>
      </c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76">
        <f>CF51+CG51+CH51+CI51</f>
        <v>891.008</v>
      </c>
      <c r="BX51" s="76"/>
      <c r="BY51" s="76"/>
      <c r="BZ51" s="76"/>
      <c r="CA51" s="76"/>
      <c r="CB51" s="76"/>
      <c r="CC51" s="76"/>
      <c r="CD51" s="76"/>
      <c r="CE51" s="76"/>
      <c r="CF51" s="48">
        <v>297.008</v>
      </c>
      <c r="CG51" s="48">
        <v>297</v>
      </c>
      <c r="CH51" s="49">
        <v>297</v>
      </c>
      <c r="CI51" s="66">
        <v>0</v>
      </c>
      <c r="CJ51" s="66"/>
      <c r="CK51" s="66"/>
      <c r="CL51" s="66"/>
      <c r="CM51" s="66"/>
      <c r="CN51" s="66"/>
      <c r="CO51" s="66"/>
      <c r="CP51" s="66"/>
      <c r="CQ51" s="66"/>
      <c r="CR51" s="67" t="s">
        <v>52</v>
      </c>
      <c r="CS51" s="67"/>
      <c r="CT51" s="67"/>
      <c r="CU51" s="67"/>
      <c r="CV51" s="67"/>
      <c r="CW51" s="67"/>
      <c r="CX51" s="67"/>
      <c r="CY51" s="67"/>
      <c r="CZ51" s="67"/>
      <c r="DA51" s="67"/>
      <c r="DB51" s="67" t="s">
        <v>52</v>
      </c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 t="s">
        <v>52</v>
      </c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 t="s">
        <v>52</v>
      </c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36"/>
      <c r="EO51" s="47" t="str">
        <f t="shared" si="1"/>
        <v>009 0409 1010110100 244</v>
      </c>
      <c r="EP51" s="179">
        <f t="shared" si="2"/>
        <v>297.008</v>
      </c>
      <c r="EQ51" s="179">
        <f t="shared" si="3"/>
        <v>297</v>
      </c>
      <c r="ER51" s="179">
        <f t="shared" si="4"/>
        <v>297</v>
      </c>
    </row>
    <row r="52" spans="1:148" s="6" customFormat="1" ht="29.25" customHeight="1">
      <c r="A52" s="67">
        <f t="shared" si="0"/>
        <v>16</v>
      </c>
      <c r="B52" s="67"/>
      <c r="C52" s="67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9" t="s">
        <v>158</v>
      </c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3" t="str">
        <f>'[2]В ПЗ ПГ'!$G$25</f>
        <v>009 0409 1010110110 244</v>
      </c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5"/>
      <c r="BL52" s="67">
        <v>2017</v>
      </c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76">
        <f>CF52+CG52+CH52+CI52</f>
        <v>3692.076</v>
      </c>
      <c r="BX52" s="76"/>
      <c r="BY52" s="76"/>
      <c r="BZ52" s="76"/>
      <c r="CA52" s="76"/>
      <c r="CB52" s="76"/>
      <c r="CC52" s="76"/>
      <c r="CD52" s="76"/>
      <c r="CE52" s="76"/>
      <c r="CF52" s="48">
        <v>1198.892</v>
      </c>
      <c r="CG52" s="48">
        <v>1238.892</v>
      </c>
      <c r="CH52" s="49">
        <v>1254.292</v>
      </c>
      <c r="CI52" s="66">
        <v>0</v>
      </c>
      <c r="CJ52" s="66"/>
      <c r="CK52" s="66"/>
      <c r="CL52" s="66"/>
      <c r="CM52" s="66"/>
      <c r="CN52" s="66"/>
      <c r="CO52" s="66"/>
      <c r="CP52" s="66"/>
      <c r="CQ52" s="66"/>
      <c r="CR52" s="67" t="s">
        <v>52</v>
      </c>
      <c r="CS52" s="67"/>
      <c r="CT52" s="67"/>
      <c r="CU52" s="67"/>
      <c r="CV52" s="67"/>
      <c r="CW52" s="67"/>
      <c r="CX52" s="67"/>
      <c r="CY52" s="67"/>
      <c r="CZ52" s="67"/>
      <c r="DA52" s="67"/>
      <c r="DB52" s="67" t="s">
        <v>52</v>
      </c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 t="s">
        <v>52</v>
      </c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 t="s">
        <v>52</v>
      </c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36"/>
      <c r="EO52" s="47" t="str">
        <f t="shared" si="1"/>
        <v>009 0409 1010110110 244</v>
      </c>
      <c r="EP52" s="179">
        <f t="shared" si="2"/>
        <v>1198.892</v>
      </c>
      <c r="EQ52" s="179">
        <f t="shared" si="3"/>
        <v>1238.892</v>
      </c>
      <c r="ER52" s="179">
        <f t="shared" si="4"/>
        <v>1254.292</v>
      </c>
    </row>
    <row r="53" spans="1:148" s="6" customFormat="1" ht="29.25" customHeight="1">
      <c r="A53" s="67">
        <f t="shared" si="0"/>
        <v>17</v>
      </c>
      <c r="B53" s="67"/>
      <c r="C53" s="67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9" t="s">
        <v>158</v>
      </c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3" t="str">
        <f>'[2]В ПЗ ПГ'!G26</f>
        <v>009 0409 1010170140 244</v>
      </c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5"/>
      <c r="BL53" s="67">
        <v>2017</v>
      </c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76">
        <f>CF53+CG53+CH53+CI53</f>
        <v>292</v>
      </c>
      <c r="BX53" s="76"/>
      <c r="BY53" s="76"/>
      <c r="BZ53" s="76"/>
      <c r="CA53" s="76"/>
      <c r="CB53" s="76"/>
      <c r="CC53" s="76"/>
      <c r="CD53" s="76"/>
      <c r="CE53" s="76"/>
      <c r="CF53" s="48">
        <f>'[2]В ПЗ ПГ'!I26/1000</f>
        <v>292</v>
      </c>
      <c r="CG53" s="48">
        <v>0</v>
      </c>
      <c r="CH53" s="49">
        <v>0</v>
      </c>
      <c r="CI53" s="66">
        <v>0</v>
      </c>
      <c r="CJ53" s="66"/>
      <c r="CK53" s="66"/>
      <c r="CL53" s="66"/>
      <c r="CM53" s="66"/>
      <c r="CN53" s="66"/>
      <c r="CO53" s="66"/>
      <c r="CP53" s="66"/>
      <c r="CQ53" s="66"/>
      <c r="CR53" s="67" t="s">
        <v>52</v>
      </c>
      <c r="CS53" s="67"/>
      <c r="CT53" s="67"/>
      <c r="CU53" s="67"/>
      <c r="CV53" s="67"/>
      <c r="CW53" s="67"/>
      <c r="CX53" s="67"/>
      <c r="CY53" s="67"/>
      <c r="CZ53" s="67"/>
      <c r="DA53" s="67"/>
      <c r="DB53" s="67" t="s">
        <v>52</v>
      </c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 t="s">
        <v>52</v>
      </c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 t="s">
        <v>52</v>
      </c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36"/>
      <c r="EO53" s="47" t="str">
        <f t="shared" si="1"/>
        <v>009 0409 1010170140 244</v>
      </c>
      <c r="EP53" s="179">
        <f t="shared" si="2"/>
        <v>292</v>
      </c>
      <c r="EQ53" s="179">
        <f t="shared" si="3"/>
        <v>0</v>
      </c>
      <c r="ER53" s="179">
        <f t="shared" si="4"/>
        <v>0</v>
      </c>
    </row>
    <row r="54" spans="1:148" s="6" customFormat="1" ht="29.25" customHeight="1">
      <c r="A54" s="67">
        <f t="shared" si="0"/>
        <v>18</v>
      </c>
      <c r="B54" s="67"/>
      <c r="C54" s="67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9" t="s">
        <v>158</v>
      </c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3" t="str">
        <f>'[2]В ПЗ ПГ'!G27</f>
        <v>009 0409 1500170880 244</v>
      </c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5"/>
      <c r="BL54" s="67">
        <v>2017</v>
      </c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76">
        <f>CF54+CG54+CH54+CI54</f>
        <v>400</v>
      </c>
      <c r="BX54" s="76"/>
      <c r="BY54" s="76"/>
      <c r="BZ54" s="76"/>
      <c r="CA54" s="76"/>
      <c r="CB54" s="76"/>
      <c r="CC54" s="76"/>
      <c r="CD54" s="76"/>
      <c r="CE54" s="76"/>
      <c r="CF54" s="48">
        <f>'[2]В ПЗ ПГ'!I27/1000</f>
        <v>400</v>
      </c>
      <c r="CG54" s="48">
        <v>0</v>
      </c>
      <c r="CH54" s="49">
        <v>0</v>
      </c>
      <c r="CI54" s="66">
        <v>0</v>
      </c>
      <c r="CJ54" s="66"/>
      <c r="CK54" s="66"/>
      <c r="CL54" s="66"/>
      <c r="CM54" s="66"/>
      <c r="CN54" s="66"/>
      <c r="CO54" s="66"/>
      <c r="CP54" s="66"/>
      <c r="CQ54" s="66"/>
      <c r="CR54" s="67" t="s">
        <v>52</v>
      </c>
      <c r="CS54" s="67"/>
      <c r="CT54" s="67"/>
      <c r="CU54" s="67"/>
      <c r="CV54" s="67"/>
      <c r="CW54" s="67"/>
      <c r="CX54" s="67"/>
      <c r="CY54" s="67"/>
      <c r="CZ54" s="67"/>
      <c r="DA54" s="67"/>
      <c r="DB54" s="67" t="s">
        <v>52</v>
      </c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 t="s">
        <v>52</v>
      </c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 t="s">
        <v>52</v>
      </c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36"/>
      <c r="EO54" s="47" t="str">
        <f t="shared" si="1"/>
        <v>009 0409 1500170880 244</v>
      </c>
      <c r="EP54" s="179">
        <f t="shared" si="2"/>
        <v>400</v>
      </c>
      <c r="EQ54" s="179">
        <f t="shared" si="3"/>
        <v>0</v>
      </c>
      <c r="ER54" s="179">
        <f t="shared" si="4"/>
        <v>0</v>
      </c>
    </row>
    <row r="55" spans="1:148" s="6" customFormat="1" ht="29.25" customHeight="1">
      <c r="A55" s="67">
        <f t="shared" si="0"/>
        <v>19</v>
      </c>
      <c r="B55" s="67"/>
      <c r="C55" s="67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9" t="s">
        <v>158</v>
      </c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3" t="str">
        <f>'[2]В ПЗ ПГ'!G28</f>
        <v>009 0409 15001S0880 244</v>
      </c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5"/>
      <c r="BL55" s="67">
        <v>2017</v>
      </c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76">
        <f>CF55+CG55+CH55+CI55</f>
        <v>100</v>
      </c>
      <c r="BX55" s="76"/>
      <c r="BY55" s="76"/>
      <c r="BZ55" s="76"/>
      <c r="CA55" s="76"/>
      <c r="CB55" s="76"/>
      <c r="CC55" s="76"/>
      <c r="CD55" s="76"/>
      <c r="CE55" s="76"/>
      <c r="CF55" s="48">
        <f>'[2]В ПЗ ПГ'!I28/1000</f>
        <v>100</v>
      </c>
      <c r="CG55" s="48">
        <v>0</v>
      </c>
      <c r="CH55" s="49">
        <v>0</v>
      </c>
      <c r="CI55" s="66">
        <v>0</v>
      </c>
      <c r="CJ55" s="66"/>
      <c r="CK55" s="66"/>
      <c r="CL55" s="66"/>
      <c r="CM55" s="66"/>
      <c r="CN55" s="66"/>
      <c r="CO55" s="66"/>
      <c r="CP55" s="66"/>
      <c r="CQ55" s="66"/>
      <c r="CR55" s="67" t="s">
        <v>52</v>
      </c>
      <c r="CS55" s="67"/>
      <c r="CT55" s="67"/>
      <c r="CU55" s="67"/>
      <c r="CV55" s="67"/>
      <c r="CW55" s="67"/>
      <c r="CX55" s="67"/>
      <c r="CY55" s="67"/>
      <c r="CZ55" s="67"/>
      <c r="DA55" s="67"/>
      <c r="DB55" s="67" t="s">
        <v>52</v>
      </c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 t="s">
        <v>52</v>
      </c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 t="s">
        <v>52</v>
      </c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36"/>
      <c r="EO55" s="47" t="str">
        <f t="shared" si="1"/>
        <v>009 0409 15001S0880 244</v>
      </c>
      <c r="EP55" s="179">
        <f t="shared" si="2"/>
        <v>100</v>
      </c>
      <c r="EQ55" s="179">
        <f t="shared" si="3"/>
        <v>0</v>
      </c>
      <c r="ER55" s="179">
        <f t="shared" si="4"/>
        <v>0</v>
      </c>
    </row>
    <row r="56" spans="1:148" s="6" customFormat="1" ht="29.25" customHeight="1">
      <c r="A56" s="67">
        <f t="shared" si="0"/>
        <v>20</v>
      </c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9" t="s">
        <v>158</v>
      </c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3" t="str">
        <f>'[1]Сорт(2)'!E47</f>
        <v>009 0412 9990110360 244</v>
      </c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5"/>
      <c r="BL56" s="67">
        <v>2017</v>
      </c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76">
        <f>CF56+CG56+CH56+CI56</f>
        <v>231.184</v>
      </c>
      <c r="BX56" s="76"/>
      <c r="BY56" s="76"/>
      <c r="BZ56" s="76"/>
      <c r="CA56" s="76"/>
      <c r="CB56" s="76"/>
      <c r="CC56" s="76"/>
      <c r="CD56" s="76"/>
      <c r="CE56" s="76"/>
      <c r="CF56" s="48">
        <v>103.44</v>
      </c>
      <c r="CG56" s="48">
        <v>84.304</v>
      </c>
      <c r="CH56" s="49">
        <v>43.44</v>
      </c>
      <c r="CI56" s="66">
        <v>0</v>
      </c>
      <c r="CJ56" s="66"/>
      <c r="CK56" s="66"/>
      <c r="CL56" s="66"/>
      <c r="CM56" s="66"/>
      <c r="CN56" s="66"/>
      <c r="CO56" s="66"/>
      <c r="CP56" s="66"/>
      <c r="CQ56" s="66"/>
      <c r="CR56" s="67" t="s">
        <v>52</v>
      </c>
      <c r="CS56" s="67"/>
      <c r="CT56" s="67"/>
      <c r="CU56" s="67"/>
      <c r="CV56" s="67"/>
      <c r="CW56" s="67"/>
      <c r="CX56" s="67"/>
      <c r="CY56" s="67"/>
      <c r="CZ56" s="67"/>
      <c r="DA56" s="67"/>
      <c r="DB56" s="67" t="s">
        <v>52</v>
      </c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 t="s">
        <v>52</v>
      </c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 t="s">
        <v>52</v>
      </c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36"/>
      <c r="EO56" s="47" t="str">
        <f t="shared" si="1"/>
        <v>009 0412 9990110360 244</v>
      </c>
      <c r="EP56" s="179">
        <f t="shared" si="2"/>
        <v>103.44</v>
      </c>
      <c r="EQ56" s="179">
        <f t="shared" si="3"/>
        <v>84.304</v>
      </c>
      <c r="ER56" s="179">
        <f t="shared" si="4"/>
        <v>43.44</v>
      </c>
    </row>
    <row r="57" spans="1:148" s="6" customFormat="1" ht="29.25" customHeight="1">
      <c r="A57" s="67">
        <f t="shared" si="0"/>
        <v>21</v>
      </c>
      <c r="B57" s="67"/>
      <c r="C57" s="67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9" t="s">
        <v>158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175" t="s">
        <v>155</v>
      </c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7"/>
      <c r="BL57" s="67">
        <v>2017</v>
      </c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76">
        <f>CF57+CG57+CH57+CI57</f>
        <v>128</v>
      </c>
      <c r="BX57" s="76"/>
      <c r="BY57" s="76"/>
      <c r="BZ57" s="76"/>
      <c r="CA57" s="76"/>
      <c r="CB57" s="76"/>
      <c r="CC57" s="76"/>
      <c r="CD57" s="76"/>
      <c r="CE57" s="76"/>
      <c r="CF57" s="48">
        <v>0</v>
      </c>
      <c r="CG57" s="48">
        <v>64</v>
      </c>
      <c r="CH57" s="49">
        <v>64</v>
      </c>
      <c r="CI57" s="66">
        <v>0</v>
      </c>
      <c r="CJ57" s="66"/>
      <c r="CK57" s="66"/>
      <c r="CL57" s="66"/>
      <c r="CM57" s="66"/>
      <c r="CN57" s="66"/>
      <c r="CO57" s="66"/>
      <c r="CP57" s="66"/>
      <c r="CQ57" s="66"/>
      <c r="CR57" s="67" t="s">
        <v>52</v>
      </c>
      <c r="CS57" s="67"/>
      <c r="CT57" s="67"/>
      <c r="CU57" s="67"/>
      <c r="CV57" s="67"/>
      <c r="CW57" s="67"/>
      <c r="CX57" s="67"/>
      <c r="CY57" s="67"/>
      <c r="CZ57" s="67"/>
      <c r="DA57" s="67"/>
      <c r="DB57" s="67" t="s">
        <v>52</v>
      </c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 t="s">
        <v>52</v>
      </c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 t="s">
        <v>52</v>
      </c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36"/>
      <c r="EO57" s="47" t="str">
        <f t="shared" si="1"/>
        <v>009 0412 9990113770 244</v>
      </c>
      <c r="EP57" s="179">
        <f t="shared" si="2"/>
        <v>0</v>
      </c>
      <c r="EQ57" s="179">
        <f t="shared" si="3"/>
        <v>64</v>
      </c>
      <c r="ER57" s="179">
        <f t="shared" si="4"/>
        <v>64</v>
      </c>
    </row>
    <row r="58" spans="1:148" s="6" customFormat="1" ht="29.25" customHeight="1">
      <c r="A58" s="67">
        <f t="shared" si="0"/>
        <v>22</v>
      </c>
      <c r="B58" s="67"/>
      <c r="C58" s="67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9" t="s">
        <v>158</v>
      </c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3" t="str">
        <f>'[2]В ПЗ ПГ'!$G$30</f>
        <v>009 0501 9990196010 244</v>
      </c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5"/>
      <c r="BL58" s="67">
        <v>2017</v>
      </c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76">
        <f>CF58+CG58+CH58+CI58</f>
        <v>338.44100000000003</v>
      </c>
      <c r="BX58" s="76"/>
      <c r="BY58" s="76"/>
      <c r="BZ58" s="76"/>
      <c r="CA58" s="76"/>
      <c r="CB58" s="76"/>
      <c r="CC58" s="76"/>
      <c r="CD58" s="76"/>
      <c r="CE58" s="76"/>
      <c r="CF58" s="48">
        <v>110.441</v>
      </c>
      <c r="CG58" s="49">
        <v>114</v>
      </c>
      <c r="CH58" s="49">
        <v>114</v>
      </c>
      <c r="CI58" s="66">
        <v>0</v>
      </c>
      <c r="CJ58" s="66"/>
      <c r="CK58" s="66"/>
      <c r="CL58" s="66"/>
      <c r="CM58" s="66"/>
      <c r="CN58" s="66"/>
      <c r="CO58" s="66"/>
      <c r="CP58" s="66"/>
      <c r="CQ58" s="66"/>
      <c r="CR58" s="67" t="s">
        <v>52</v>
      </c>
      <c r="CS58" s="67"/>
      <c r="CT58" s="67"/>
      <c r="CU58" s="67"/>
      <c r="CV58" s="67"/>
      <c r="CW58" s="67"/>
      <c r="CX58" s="67"/>
      <c r="CY58" s="67"/>
      <c r="CZ58" s="67"/>
      <c r="DA58" s="67"/>
      <c r="DB58" s="67" t="s">
        <v>52</v>
      </c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 t="s">
        <v>52</v>
      </c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 t="s">
        <v>52</v>
      </c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36"/>
      <c r="EO58" s="47" t="str">
        <f t="shared" si="1"/>
        <v>009 0501 9990196010 244</v>
      </c>
      <c r="EP58" s="179">
        <f t="shared" si="2"/>
        <v>110.441</v>
      </c>
      <c r="EQ58" s="179">
        <f t="shared" si="3"/>
        <v>114</v>
      </c>
      <c r="ER58" s="179">
        <f t="shared" si="4"/>
        <v>114</v>
      </c>
    </row>
    <row r="59" spans="1:148" s="6" customFormat="1" ht="29.25" customHeight="1">
      <c r="A59" s="67">
        <f t="shared" si="0"/>
        <v>23</v>
      </c>
      <c r="B59" s="67"/>
      <c r="C59" s="6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9" t="s">
        <v>158</v>
      </c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3" t="str">
        <f>'[2]В ПЗ ПГ'!$G$31</f>
        <v>009 0502 1500170880 244</v>
      </c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5"/>
      <c r="BL59" s="67">
        <v>2017</v>
      </c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76">
        <f>CF59+CG59+CH59+CI59</f>
        <v>32</v>
      </c>
      <c r="BX59" s="76"/>
      <c r="BY59" s="76"/>
      <c r="BZ59" s="76"/>
      <c r="CA59" s="76"/>
      <c r="CB59" s="76"/>
      <c r="CC59" s="76"/>
      <c r="CD59" s="76"/>
      <c r="CE59" s="76"/>
      <c r="CF59" s="48">
        <f>'[2]В ПЗ ПГ'!I31/1000</f>
        <v>32</v>
      </c>
      <c r="CG59" s="49">
        <v>0</v>
      </c>
      <c r="CH59" s="49">
        <v>0</v>
      </c>
      <c r="CI59" s="66">
        <v>0</v>
      </c>
      <c r="CJ59" s="66"/>
      <c r="CK59" s="66"/>
      <c r="CL59" s="66"/>
      <c r="CM59" s="66"/>
      <c r="CN59" s="66"/>
      <c r="CO59" s="66"/>
      <c r="CP59" s="66"/>
      <c r="CQ59" s="66"/>
      <c r="CR59" s="67" t="s">
        <v>52</v>
      </c>
      <c r="CS59" s="67"/>
      <c r="CT59" s="67"/>
      <c r="CU59" s="67"/>
      <c r="CV59" s="67"/>
      <c r="CW59" s="67"/>
      <c r="CX59" s="67"/>
      <c r="CY59" s="67"/>
      <c r="CZ59" s="67"/>
      <c r="DA59" s="67"/>
      <c r="DB59" s="67" t="s">
        <v>52</v>
      </c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 t="s">
        <v>52</v>
      </c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 t="s">
        <v>52</v>
      </c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36"/>
      <c r="EO59" s="47" t="str">
        <f t="shared" si="1"/>
        <v>009 0502 1500170880 244</v>
      </c>
      <c r="EP59" s="179">
        <f t="shared" si="2"/>
        <v>32</v>
      </c>
      <c r="EQ59" s="179">
        <f t="shared" si="3"/>
        <v>0</v>
      </c>
      <c r="ER59" s="179">
        <f t="shared" si="4"/>
        <v>0</v>
      </c>
    </row>
    <row r="60" spans="1:148" s="6" customFormat="1" ht="29.25" customHeight="1">
      <c r="A60" s="67">
        <f t="shared" si="0"/>
        <v>24</v>
      </c>
      <c r="B60" s="67"/>
      <c r="C60" s="6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9" t="s">
        <v>158</v>
      </c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3" t="str">
        <f>'[1]Сорт(2)'!E49</f>
        <v>009 0502 9990110630 244</v>
      </c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5"/>
      <c r="BL60" s="67">
        <v>2017</v>
      </c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76">
        <f>CF60+CG60+CH60+CI60</f>
        <v>1449.25</v>
      </c>
      <c r="BX60" s="76"/>
      <c r="BY60" s="76"/>
      <c r="BZ60" s="76"/>
      <c r="CA60" s="76"/>
      <c r="CB60" s="76"/>
      <c r="CC60" s="76"/>
      <c r="CD60" s="76"/>
      <c r="CE60" s="76"/>
      <c r="CF60" s="48">
        <v>409.75</v>
      </c>
      <c r="CG60" s="48">
        <v>519.75</v>
      </c>
      <c r="CH60" s="49">
        <v>519.75</v>
      </c>
      <c r="CI60" s="66">
        <v>0</v>
      </c>
      <c r="CJ60" s="66"/>
      <c r="CK60" s="66"/>
      <c r="CL60" s="66"/>
      <c r="CM60" s="66"/>
      <c r="CN60" s="66"/>
      <c r="CO60" s="66"/>
      <c r="CP60" s="66"/>
      <c r="CQ60" s="66"/>
      <c r="CR60" s="67" t="s">
        <v>52</v>
      </c>
      <c r="CS60" s="67"/>
      <c r="CT60" s="67"/>
      <c r="CU60" s="67"/>
      <c r="CV60" s="67"/>
      <c r="CW60" s="67"/>
      <c r="CX60" s="67"/>
      <c r="CY60" s="67"/>
      <c r="CZ60" s="67"/>
      <c r="DA60" s="67"/>
      <c r="DB60" s="67" t="s">
        <v>52</v>
      </c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 t="s">
        <v>52</v>
      </c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 t="s">
        <v>52</v>
      </c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36"/>
      <c r="EO60" s="47" t="str">
        <f t="shared" si="1"/>
        <v>009 0502 9990110630 244</v>
      </c>
      <c r="EP60" s="179">
        <f t="shared" si="2"/>
        <v>409.75</v>
      </c>
      <c r="EQ60" s="179">
        <f t="shared" si="3"/>
        <v>519.75</v>
      </c>
      <c r="ER60" s="179">
        <f t="shared" si="4"/>
        <v>519.75</v>
      </c>
    </row>
    <row r="61" spans="1:148" s="6" customFormat="1" ht="29.25" customHeight="1">
      <c r="A61" s="67">
        <f t="shared" si="0"/>
        <v>25</v>
      </c>
      <c r="B61" s="67"/>
      <c r="C61" s="6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9" t="s">
        <v>158</v>
      </c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1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3" t="str">
        <f>'[2]В ПЗ ПГ'!G33</f>
        <v>009 0502 15001S0880 244</v>
      </c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5"/>
      <c r="BL61" s="67">
        <v>2017</v>
      </c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76">
        <f>CF61+CG61+CH61+CI61</f>
        <v>8</v>
      </c>
      <c r="BX61" s="76"/>
      <c r="BY61" s="76"/>
      <c r="BZ61" s="76"/>
      <c r="CA61" s="76"/>
      <c r="CB61" s="76"/>
      <c r="CC61" s="76"/>
      <c r="CD61" s="76"/>
      <c r="CE61" s="76"/>
      <c r="CF61" s="48">
        <f>'[2]В ПЗ ПГ'!I33/1000</f>
        <v>8</v>
      </c>
      <c r="CG61" s="48">
        <v>0</v>
      </c>
      <c r="CH61" s="49">
        <v>0</v>
      </c>
      <c r="CI61" s="66">
        <v>0</v>
      </c>
      <c r="CJ61" s="66"/>
      <c r="CK61" s="66"/>
      <c r="CL61" s="66"/>
      <c r="CM61" s="66"/>
      <c r="CN61" s="66"/>
      <c r="CO61" s="66"/>
      <c r="CP61" s="66"/>
      <c r="CQ61" s="66"/>
      <c r="CR61" s="67" t="s">
        <v>52</v>
      </c>
      <c r="CS61" s="67"/>
      <c r="CT61" s="67"/>
      <c r="CU61" s="67"/>
      <c r="CV61" s="67"/>
      <c r="CW61" s="67"/>
      <c r="CX61" s="67"/>
      <c r="CY61" s="67"/>
      <c r="CZ61" s="67"/>
      <c r="DA61" s="67"/>
      <c r="DB61" s="67" t="s">
        <v>52</v>
      </c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 t="s">
        <v>52</v>
      </c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 t="s">
        <v>52</v>
      </c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36"/>
      <c r="EO61" s="47" t="str">
        <f t="shared" si="1"/>
        <v>009 0502 15001S0880 244</v>
      </c>
      <c r="EP61" s="179">
        <f t="shared" si="2"/>
        <v>8</v>
      </c>
      <c r="EQ61" s="179">
        <f t="shared" si="3"/>
        <v>0</v>
      </c>
      <c r="ER61" s="179">
        <f t="shared" si="4"/>
        <v>0</v>
      </c>
    </row>
    <row r="62" spans="1:148" s="6" customFormat="1" ht="29.25" customHeight="1">
      <c r="A62" s="67">
        <f t="shared" si="0"/>
        <v>26</v>
      </c>
      <c r="B62" s="67"/>
      <c r="C62" s="67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9" t="s">
        <v>158</v>
      </c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1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3" t="s">
        <v>156</v>
      </c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5"/>
      <c r="BL62" s="67">
        <v>2017</v>
      </c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76">
        <f>CF62+CG62+CH62+CI62</f>
        <v>267.78</v>
      </c>
      <c r="BX62" s="76"/>
      <c r="BY62" s="76"/>
      <c r="BZ62" s="76"/>
      <c r="CA62" s="76"/>
      <c r="CB62" s="76"/>
      <c r="CC62" s="76"/>
      <c r="CD62" s="76"/>
      <c r="CE62" s="76"/>
      <c r="CF62" s="48">
        <v>0</v>
      </c>
      <c r="CG62" s="48">
        <v>133.89</v>
      </c>
      <c r="CH62" s="49">
        <v>133.89</v>
      </c>
      <c r="CI62" s="66">
        <v>0</v>
      </c>
      <c r="CJ62" s="66"/>
      <c r="CK62" s="66"/>
      <c r="CL62" s="66"/>
      <c r="CM62" s="66"/>
      <c r="CN62" s="66"/>
      <c r="CO62" s="66"/>
      <c r="CP62" s="66"/>
      <c r="CQ62" s="66"/>
      <c r="CR62" s="67" t="s">
        <v>52</v>
      </c>
      <c r="CS62" s="67"/>
      <c r="CT62" s="67"/>
      <c r="CU62" s="67"/>
      <c r="CV62" s="67"/>
      <c r="CW62" s="67"/>
      <c r="CX62" s="67"/>
      <c r="CY62" s="67"/>
      <c r="CZ62" s="67"/>
      <c r="DA62" s="67"/>
      <c r="DB62" s="67" t="s">
        <v>52</v>
      </c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 t="s">
        <v>52</v>
      </c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 t="s">
        <v>52</v>
      </c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36"/>
      <c r="EO62" s="47" t="str">
        <f t="shared" si="1"/>
        <v>009 0503 15001S0880 244</v>
      </c>
      <c r="EP62" s="179">
        <f t="shared" si="2"/>
        <v>0</v>
      </c>
      <c r="EQ62" s="179">
        <f t="shared" si="3"/>
        <v>133.89</v>
      </c>
      <c r="ER62" s="179">
        <f t="shared" si="4"/>
        <v>133.89</v>
      </c>
    </row>
    <row r="63" spans="1:148" s="6" customFormat="1" ht="29.25" customHeight="1">
      <c r="A63" s="67">
        <f t="shared" si="0"/>
        <v>27</v>
      </c>
      <c r="B63" s="67"/>
      <c r="C63" s="67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9" t="s">
        <v>158</v>
      </c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1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3" t="str">
        <f>'[2]В ПЗ ПГ'!G34</f>
        <v>009 0503 1500170880 244</v>
      </c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5"/>
      <c r="BL63" s="67">
        <v>2017</v>
      </c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76">
        <f>CF63+CG63+CH63+CI63</f>
        <v>974.3</v>
      </c>
      <c r="BX63" s="76"/>
      <c r="BY63" s="76"/>
      <c r="BZ63" s="76"/>
      <c r="CA63" s="76"/>
      <c r="CB63" s="76"/>
      <c r="CC63" s="76"/>
      <c r="CD63" s="76"/>
      <c r="CE63" s="76"/>
      <c r="CF63" s="48">
        <f>'[2]В ПЗ ПГ'!I34/1000</f>
        <v>974.3</v>
      </c>
      <c r="CG63" s="48">
        <v>0</v>
      </c>
      <c r="CH63" s="49">
        <v>0</v>
      </c>
      <c r="CI63" s="66">
        <v>0</v>
      </c>
      <c r="CJ63" s="66"/>
      <c r="CK63" s="66"/>
      <c r="CL63" s="66"/>
      <c r="CM63" s="66"/>
      <c r="CN63" s="66"/>
      <c r="CO63" s="66"/>
      <c r="CP63" s="66"/>
      <c r="CQ63" s="66"/>
      <c r="CR63" s="67" t="s">
        <v>52</v>
      </c>
      <c r="CS63" s="67"/>
      <c r="CT63" s="67"/>
      <c r="CU63" s="67"/>
      <c r="CV63" s="67"/>
      <c r="CW63" s="67"/>
      <c r="CX63" s="67"/>
      <c r="CY63" s="67"/>
      <c r="CZ63" s="67"/>
      <c r="DA63" s="67"/>
      <c r="DB63" s="67" t="s">
        <v>52</v>
      </c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 t="s">
        <v>52</v>
      </c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 t="s">
        <v>52</v>
      </c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36"/>
      <c r="EO63" s="47" t="str">
        <f t="shared" si="1"/>
        <v>009 0503 1500170880 244</v>
      </c>
      <c r="EP63" s="179">
        <f t="shared" si="2"/>
        <v>974.3</v>
      </c>
      <c r="EQ63" s="179">
        <f t="shared" si="3"/>
        <v>0</v>
      </c>
      <c r="ER63" s="179">
        <f t="shared" si="4"/>
        <v>0</v>
      </c>
    </row>
    <row r="64" spans="1:148" s="40" customFormat="1" ht="29.25" customHeight="1">
      <c r="A64" s="67">
        <f t="shared" si="0"/>
        <v>28</v>
      </c>
      <c r="B64" s="67"/>
      <c r="C64" s="67"/>
      <c r="D64" s="67"/>
      <c r="E64" s="80"/>
      <c r="F64" s="80"/>
      <c r="G64" s="80"/>
      <c r="H64" s="80"/>
      <c r="I64" s="80"/>
      <c r="J64" s="80"/>
      <c r="K64" s="80"/>
      <c r="L64" s="80"/>
      <c r="M64" s="80"/>
      <c r="N64" s="69" t="s">
        <v>158</v>
      </c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2" t="str">
        <f>'[2]В ПЗ ПГ'!G35</f>
        <v>009 0503 1500174390 244</v>
      </c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4"/>
      <c r="BL64" s="66">
        <v>2017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5">
        <f>CF64+CG64+CH64+CI64</f>
        <v>929.6700000000001</v>
      </c>
      <c r="BX64" s="65"/>
      <c r="BY64" s="65"/>
      <c r="BZ64" s="65"/>
      <c r="CA64" s="65"/>
      <c r="CB64" s="65"/>
      <c r="CC64" s="65"/>
      <c r="CD64" s="65"/>
      <c r="CE64" s="65"/>
      <c r="CF64" s="48">
        <f>'[2]В ПЗ ПГ'!I35/1000</f>
        <v>528</v>
      </c>
      <c r="CG64" s="48">
        <v>200.835</v>
      </c>
      <c r="CH64" s="49">
        <v>200.835</v>
      </c>
      <c r="CI64" s="66">
        <v>0</v>
      </c>
      <c r="CJ64" s="66"/>
      <c r="CK64" s="66"/>
      <c r="CL64" s="66"/>
      <c r="CM64" s="66"/>
      <c r="CN64" s="66"/>
      <c r="CO64" s="66"/>
      <c r="CP64" s="66"/>
      <c r="CQ64" s="66"/>
      <c r="CR64" s="66" t="s">
        <v>52</v>
      </c>
      <c r="CS64" s="66"/>
      <c r="CT64" s="66"/>
      <c r="CU64" s="66"/>
      <c r="CV64" s="66"/>
      <c r="CW64" s="66"/>
      <c r="CX64" s="66"/>
      <c r="CY64" s="66"/>
      <c r="CZ64" s="66"/>
      <c r="DA64" s="66"/>
      <c r="DB64" s="66" t="s">
        <v>52</v>
      </c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 t="s">
        <v>52</v>
      </c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 t="s">
        <v>52</v>
      </c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39"/>
      <c r="EO64" s="47" t="str">
        <f t="shared" si="1"/>
        <v>009 0503 1500174390 244</v>
      </c>
      <c r="EP64" s="179">
        <f t="shared" si="2"/>
        <v>528</v>
      </c>
      <c r="EQ64" s="179">
        <f t="shared" si="3"/>
        <v>200.835</v>
      </c>
      <c r="ER64" s="179">
        <f t="shared" si="4"/>
        <v>200.835</v>
      </c>
    </row>
    <row r="65" spans="1:148" s="6" customFormat="1" ht="29.25" customHeight="1">
      <c r="A65" s="67">
        <f t="shared" si="0"/>
        <v>29</v>
      </c>
      <c r="B65" s="67"/>
      <c r="C65" s="6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9" t="s">
        <v>158</v>
      </c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3" t="str">
        <f>'[1]Сорт(2)'!E50</f>
        <v>009 0503 9990113280 244</v>
      </c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5"/>
      <c r="BL65" s="67">
        <v>2017</v>
      </c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76">
        <f>CF65+CG65+CH65+CI65</f>
        <v>530.8</v>
      </c>
      <c r="BX65" s="76"/>
      <c r="BY65" s="76"/>
      <c r="BZ65" s="76"/>
      <c r="CA65" s="76"/>
      <c r="CB65" s="76"/>
      <c r="CC65" s="76"/>
      <c r="CD65" s="76"/>
      <c r="CE65" s="76"/>
      <c r="CF65" s="48">
        <v>530.8</v>
      </c>
      <c r="CG65" s="48">
        <v>0</v>
      </c>
      <c r="CH65" s="49">
        <v>0</v>
      </c>
      <c r="CI65" s="66">
        <v>0</v>
      </c>
      <c r="CJ65" s="66"/>
      <c r="CK65" s="66"/>
      <c r="CL65" s="66"/>
      <c r="CM65" s="66"/>
      <c r="CN65" s="66"/>
      <c r="CO65" s="66"/>
      <c r="CP65" s="66"/>
      <c r="CQ65" s="66"/>
      <c r="CR65" s="67" t="s">
        <v>52</v>
      </c>
      <c r="CS65" s="67"/>
      <c r="CT65" s="67"/>
      <c r="CU65" s="67"/>
      <c r="CV65" s="67"/>
      <c r="CW65" s="67"/>
      <c r="CX65" s="67"/>
      <c r="CY65" s="67"/>
      <c r="CZ65" s="67"/>
      <c r="DA65" s="67"/>
      <c r="DB65" s="67" t="s">
        <v>52</v>
      </c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 t="s">
        <v>52</v>
      </c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 t="s">
        <v>52</v>
      </c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36"/>
      <c r="EO65" s="47" t="str">
        <f t="shared" si="1"/>
        <v>009 0503 9990113280 244</v>
      </c>
      <c r="EP65" s="179">
        <f t="shared" si="2"/>
        <v>530.8</v>
      </c>
      <c r="EQ65" s="179">
        <f t="shared" si="3"/>
        <v>0</v>
      </c>
      <c r="ER65" s="179">
        <f t="shared" si="4"/>
        <v>0</v>
      </c>
    </row>
    <row r="66" spans="1:148" s="6" customFormat="1" ht="29.25" customHeight="1">
      <c r="A66" s="67">
        <f t="shared" si="0"/>
        <v>30</v>
      </c>
      <c r="B66" s="67"/>
      <c r="C66" s="6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9" t="s">
        <v>158</v>
      </c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3" t="str">
        <f>'[1]Сорт(2)'!E51</f>
        <v>009 0503 9990113300 244</v>
      </c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5"/>
      <c r="BL66" s="67">
        <v>2017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76">
        <f>CF66+CG66+CH66+CI66</f>
        <v>320.2</v>
      </c>
      <c r="BX66" s="76"/>
      <c r="BY66" s="76"/>
      <c r="BZ66" s="76"/>
      <c r="CA66" s="76"/>
      <c r="CB66" s="76"/>
      <c r="CC66" s="76"/>
      <c r="CD66" s="76"/>
      <c r="CE66" s="76"/>
      <c r="CF66" s="48">
        <v>320.2</v>
      </c>
      <c r="CG66" s="48">
        <v>0</v>
      </c>
      <c r="CH66" s="49">
        <v>0</v>
      </c>
      <c r="CI66" s="66">
        <v>0</v>
      </c>
      <c r="CJ66" s="66"/>
      <c r="CK66" s="66"/>
      <c r="CL66" s="66"/>
      <c r="CM66" s="66"/>
      <c r="CN66" s="66"/>
      <c r="CO66" s="66"/>
      <c r="CP66" s="66"/>
      <c r="CQ66" s="66"/>
      <c r="CR66" s="67" t="s">
        <v>52</v>
      </c>
      <c r="CS66" s="67"/>
      <c r="CT66" s="67"/>
      <c r="CU66" s="67"/>
      <c r="CV66" s="67"/>
      <c r="CW66" s="67"/>
      <c r="CX66" s="67"/>
      <c r="CY66" s="67"/>
      <c r="CZ66" s="67"/>
      <c r="DA66" s="67"/>
      <c r="DB66" s="67" t="s">
        <v>52</v>
      </c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 t="s">
        <v>52</v>
      </c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 t="s">
        <v>52</v>
      </c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36"/>
      <c r="EO66" s="47" t="str">
        <f t="shared" si="1"/>
        <v>009 0503 9990113300 244</v>
      </c>
      <c r="EP66" s="179">
        <f t="shared" si="2"/>
        <v>320.2</v>
      </c>
      <c r="EQ66" s="179">
        <f t="shared" si="3"/>
        <v>0</v>
      </c>
      <c r="ER66" s="179">
        <f t="shared" si="4"/>
        <v>0</v>
      </c>
    </row>
    <row r="67" spans="1:148" s="6" customFormat="1" ht="29.25" customHeight="1">
      <c r="A67" s="67">
        <f t="shared" si="0"/>
        <v>31</v>
      </c>
      <c r="B67" s="67"/>
      <c r="C67" s="6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9" t="s">
        <v>158</v>
      </c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1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3" t="str">
        <f>'[2]В ПЗ ПГ'!G38</f>
        <v>009 0503 15001S0880 244</v>
      </c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5"/>
      <c r="BL67" s="67">
        <v>2017</v>
      </c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76">
        <f>CF67+CG67+CH67+CI67</f>
        <v>243.548</v>
      </c>
      <c r="BX67" s="76"/>
      <c r="BY67" s="76"/>
      <c r="BZ67" s="76"/>
      <c r="CA67" s="76"/>
      <c r="CB67" s="76"/>
      <c r="CC67" s="76"/>
      <c r="CD67" s="76"/>
      <c r="CE67" s="76"/>
      <c r="CF67" s="48">
        <f>'[2]В ПЗ ПГ'!I38/1000</f>
        <v>243.548</v>
      </c>
      <c r="CG67" s="48">
        <v>0</v>
      </c>
      <c r="CH67" s="49">
        <v>0</v>
      </c>
      <c r="CI67" s="66">
        <v>0</v>
      </c>
      <c r="CJ67" s="66"/>
      <c r="CK67" s="66"/>
      <c r="CL67" s="66"/>
      <c r="CM67" s="66"/>
      <c r="CN67" s="66"/>
      <c r="CO67" s="66"/>
      <c r="CP67" s="66"/>
      <c r="CQ67" s="66"/>
      <c r="CR67" s="67" t="s">
        <v>52</v>
      </c>
      <c r="CS67" s="67"/>
      <c r="CT67" s="67"/>
      <c r="CU67" s="67"/>
      <c r="CV67" s="67"/>
      <c r="CW67" s="67"/>
      <c r="CX67" s="67"/>
      <c r="CY67" s="67"/>
      <c r="CZ67" s="67"/>
      <c r="DA67" s="67"/>
      <c r="DB67" s="67" t="s">
        <v>52</v>
      </c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 t="s">
        <v>52</v>
      </c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 t="s">
        <v>52</v>
      </c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36"/>
      <c r="EO67" s="47" t="str">
        <f t="shared" si="1"/>
        <v>009 0503 15001S0880 244</v>
      </c>
      <c r="EP67" s="179">
        <f t="shared" si="2"/>
        <v>243.548</v>
      </c>
      <c r="EQ67" s="179">
        <f t="shared" si="3"/>
        <v>0</v>
      </c>
      <c r="ER67" s="179">
        <f t="shared" si="4"/>
        <v>0</v>
      </c>
    </row>
    <row r="68" spans="1:148" s="6" customFormat="1" ht="29.25" customHeight="1">
      <c r="A68" s="67">
        <f t="shared" si="0"/>
        <v>32</v>
      </c>
      <c r="B68" s="67"/>
      <c r="C68" s="67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9" t="s">
        <v>158</v>
      </c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1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3" t="str">
        <f>'[2]В ПЗ ПГ'!G39</f>
        <v>009 0503 15001S4390 244</v>
      </c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5"/>
      <c r="BL68" s="67">
        <v>2017</v>
      </c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76">
        <f>CF68+CG68+CH68+CI68</f>
        <v>403.739</v>
      </c>
      <c r="BX68" s="76"/>
      <c r="BY68" s="76"/>
      <c r="BZ68" s="76"/>
      <c r="CA68" s="76"/>
      <c r="CB68" s="76"/>
      <c r="CC68" s="76"/>
      <c r="CD68" s="76"/>
      <c r="CE68" s="76"/>
      <c r="CF68" s="48">
        <f>'[2]В ПЗ ПГ'!I39/1000</f>
        <v>403.739</v>
      </c>
      <c r="CG68" s="48">
        <v>0</v>
      </c>
      <c r="CH68" s="49">
        <v>0</v>
      </c>
      <c r="CI68" s="66">
        <v>0</v>
      </c>
      <c r="CJ68" s="66"/>
      <c r="CK68" s="66"/>
      <c r="CL68" s="66"/>
      <c r="CM68" s="66"/>
      <c r="CN68" s="66"/>
      <c r="CO68" s="66"/>
      <c r="CP68" s="66"/>
      <c r="CQ68" s="66"/>
      <c r="CR68" s="67" t="s">
        <v>52</v>
      </c>
      <c r="CS68" s="67"/>
      <c r="CT68" s="67"/>
      <c r="CU68" s="67"/>
      <c r="CV68" s="67"/>
      <c r="CW68" s="67"/>
      <c r="CX68" s="67"/>
      <c r="CY68" s="67"/>
      <c r="CZ68" s="67"/>
      <c r="DA68" s="67"/>
      <c r="DB68" s="67" t="s">
        <v>52</v>
      </c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 t="s">
        <v>52</v>
      </c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 t="s">
        <v>52</v>
      </c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36"/>
      <c r="EO68" s="47" t="str">
        <f t="shared" si="1"/>
        <v>009 0503 15001S4390 244</v>
      </c>
      <c r="EP68" s="179">
        <f t="shared" si="2"/>
        <v>403.739</v>
      </c>
      <c r="EQ68" s="179">
        <f t="shared" si="3"/>
        <v>0</v>
      </c>
      <c r="ER68" s="179">
        <f t="shared" si="4"/>
        <v>0</v>
      </c>
    </row>
    <row r="69" spans="1:148" s="6" customFormat="1" ht="29.25" customHeight="1">
      <c r="A69" s="67">
        <f t="shared" si="0"/>
        <v>33</v>
      </c>
      <c r="B69" s="67"/>
      <c r="C69" s="67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69" t="s">
        <v>158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1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3" t="str">
        <f>'[1]Сорт(2)'!E52</f>
        <v>009 0707 9990111680 244</v>
      </c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5"/>
      <c r="BL69" s="67">
        <v>2017</v>
      </c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76">
        <f>CF69+CG69+CH69+CI69</f>
        <v>30</v>
      </c>
      <c r="BX69" s="76"/>
      <c r="BY69" s="76"/>
      <c r="BZ69" s="76"/>
      <c r="CA69" s="76"/>
      <c r="CB69" s="76"/>
      <c r="CC69" s="76"/>
      <c r="CD69" s="76"/>
      <c r="CE69" s="76"/>
      <c r="CF69" s="48">
        <v>30</v>
      </c>
      <c r="CG69" s="48">
        <v>0</v>
      </c>
      <c r="CH69" s="49">
        <v>0</v>
      </c>
      <c r="CI69" s="66">
        <v>0</v>
      </c>
      <c r="CJ69" s="66"/>
      <c r="CK69" s="66"/>
      <c r="CL69" s="66"/>
      <c r="CM69" s="66"/>
      <c r="CN69" s="66"/>
      <c r="CO69" s="66"/>
      <c r="CP69" s="66"/>
      <c r="CQ69" s="66"/>
      <c r="CR69" s="67" t="s">
        <v>52</v>
      </c>
      <c r="CS69" s="67"/>
      <c r="CT69" s="67"/>
      <c r="CU69" s="67"/>
      <c r="CV69" s="67"/>
      <c r="CW69" s="67"/>
      <c r="CX69" s="67"/>
      <c r="CY69" s="67"/>
      <c r="CZ69" s="67"/>
      <c r="DA69" s="67"/>
      <c r="DB69" s="67" t="s">
        <v>52</v>
      </c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 t="s">
        <v>52</v>
      </c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 t="s">
        <v>52</v>
      </c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36"/>
      <c r="EO69" s="47" t="str">
        <f t="shared" si="1"/>
        <v>009 0707 9990111680 244</v>
      </c>
      <c r="EP69" s="179">
        <f t="shared" si="2"/>
        <v>30</v>
      </c>
      <c r="EQ69" s="179">
        <f t="shared" si="3"/>
        <v>0</v>
      </c>
      <c r="ER69" s="179">
        <f t="shared" si="4"/>
        <v>0</v>
      </c>
    </row>
    <row r="70" spans="1:148" s="6" customFormat="1" ht="29.25" customHeight="1">
      <c r="A70" s="67">
        <f t="shared" si="0"/>
        <v>34</v>
      </c>
      <c r="B70" s="67"/>
      <c r="C70" s="67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69" t="s">
        <v>158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1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3" t="str">
        <f>'[1]Сорт(2)'!E53</f>
        <v>009 1105 9990111300 244</v>
      </c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5"/>
      <c r="BL70" s="67">
        <v>2017</v>
      </c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76">
        <f>CF70+CG70+CH70+CI70</f>
        <v>30</v>
      </c>
      <c r="BX70" s="76"/>
      <c r="BY70" s="76"/>
      <c r="BZ70" s="76"/>
      <c r="CA70" s="76"/>
      <c r="CB70" s="76"/>
      <c r="CC70" s="76"/>
      <c r="CD70" s="76"/>
      <c r="CE70" s="76"/>
      <c r="CF70" s="48">
        <v>30</v>
      </c>
      <c r="CG70" s="48">
        <v>0</v>
      </c>
      <c r="CH70" s="49">
        <v>0</v>
      </c>
      <c r="CI70" s="66">
        <v>0</v>
      </c>
      <c r="CJ70" s="66"/>
      <c r="CK70" s="66"/>
      <c r="CL70" s="66"/>
      <c r="CM70" s="66"/>
      <c r="CN70" s="66"/>
      <c r="CO70" s="66"/>
      <c r="CP70" s="66"/>
      <c r="CQ70" s="66"/>
      <c r="CR70" s="67" t="s">
        <v>52</v>
      </c>
      <c r="CS70" s="67"/>
      <c r="CT70" s="67"/>
      <c r="CU70" s="67"/>
      <c r="CV70" s="67"/>
      <c r="CW70" s="67"/>
      <c r="CX70" s="67"/>
      <c r="CY70" s="67"/>
      <c r="CZ70" s="67"/>
      <c r="DA70" s="67"/>
      <c r="DB70" s="67" t="s">
        <v>52</v>
      </c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 t="s">
        <v>52</v>
      </c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 t="s">
        <v>52</v>
      </c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36"/>
      <c r="EO70" s="47" t="str">
        <f t="shared" si="1"/>
        <v>009 1105 9990111300 244</v>
      </c>
      <c r="EP70" s="179">
        <f t="shared" si="2"/>
        <v>30</v>
      </c>
      <c r="EQ70" s="179">
        <f t="shared" si="3"/>
        <v>0</v>
      </c>
      <c r="ER70" s="179">
        <f t="shared" si="4"/>
        <v>0</v>
      </c>
    </row>
    <row r="71" spans="1:148" s="40" customFormat="1" ht="29.25" customHeight="1">
      <c r="A71" s="67">
        <f t="shared" si="0"/>
        <v>35</v>
      </c>
      <c r="B71" s="67"/>
      <c r="C71" s="67"/>
      <c r="D71" s="67"/>
      <c r="E71" s="80"/>
      <c r="F71" s="80"/>
      <c r="G71" s="80"/>
      <c r="H71" s="80"/>
      <c r="I71" s="80"/>
      <c r="J71" s="80"/>
      <c r="K71" s="80"/>
      <c r="L71" s="80"/>
      <c r="M71" s="80"/>
      <c r="N71" s="69" t="s">
        <v>158</v>
      </c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73" t="s">
        <v>147</v>
      </c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5"/>
      <c r="BL71" s="67">
        <v>2017</v>
      </c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76">
        <f>CF71+CG71+CH71+CI71</f>
        <v>0</v>
      </c>
      <c r="BX71" s="76"/>
      <c r="BY71" s="76"/>
      <c r="BZ71" s="76"/>
      <c r="CA71" s="76"/>
      <c r="CB71" s="76"/>
      <c r="CC71" s="76"/>
      <c r="CD71" s="76"/>
      <c r="CE71" s="76"/>
      <c r="CF71" s="48">
        <v>0</v>
      </c>
      <c r="CG71" s="48">
        <v>0</v>
      </c>
      <c r="CH71" s="49">
        <v>0</v>
      </c>
      <c r="CI71" s="66">
        <v>0</v>
      </c>
      <c r="CJ71" s="66"/>
      <c r="CK71" s="66"/>
      <c r="CL71" s="66"/>
      <c r="CM71" s="66"/>
      <c r="CN71" s="66"/>
      <c r="CO71" s="66"/>
      <c r="CP71" s="66"/>
      <c r="CQ71" s="66"/>
      <c r="CR71" s="67" t="s">
        <v>52</v>
      </c>
      <c r="CS71" s="67"/>
      <c r="CT71" s="67"/>
      <c r="CU71" s="67"/>
      <c r="CV71" s="67"/>
      <c r="CW71" s="67"/>
      <c r="CX71" s="67"/>
      <c r="CY71" s="67"/>
      <c r="CZ71" s="67"/>
      <c r="DA71" s="67"/>
      <c r="DB71" s="67" t="s">
        <v>52</v>
      </c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6" t="s">
        <v>52</v>
      </c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 t="s">
        <v>52</v>
      </c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39"/>
      <c r="EO71" s="47" t="str">
        <f t="shared" si="1"/>
        <v>009 0503 1500113290 244</v>
      </c>
      <c r="EP71" s="179">
        <f t="shared" si="2"/>
        <v>0</v>
      </c>
      <c r="EQ71" s="179">
        <f t="shared" si="3"/>
        <v>0</v>
      </c>
      <c r="ER71" s="179">
        <f t="shared" si="4"/>
        <v>0</v>
      </c>
    </row>
    <row r="72" spans="1:148" s="40" customFormat="1" ht="29.25" customHeight="1">
      <c r="A72" s="67">
        <f t="shared" si="0"/>
        <v>36</v>
      </c>
      <c r="B72" s="67"/>
      <c r="C72" s="67"/>
      <c r="D72" s="67"/>
      <c r="E72" s="80"/>
      <c r="F72" s="80"/>
      <c r="G72" s="80"/>
      <c r="H72" s="80"/>
      <c r="I72" s="80"/>
      <c r="J72" s="80"/>
      <c r="K72" s="80"/>
      <c r="L72" s="80"/>
      <c r="M72" s="80"/>
      <c r="N72" s="69" t="s">
        <v>158</v>
      </c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73" t="str">
        <f>'[3]18-19'!G46</f>
        <v>009 0503 9990113280 244</v>
      </c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5"/>
      <c r="BL72" s="67">
        <v>2017</v>
      </c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76">
        <f>CF72+CG72+CH72+CI72</f>
        <v>756</v>
      </c>
      <c r="BX72" s="76"/>
      <c r="BY72" s="76"/>
      <c r="BZ72" s="76"/>
      <c r="CA72" s="76"/>
      <c r="CB72" s="76"/>
      <c r="CC72" s="76"/>
      <c r="CD72" s="76"/>
      <c r="CE72" s="76"/>
      <c r="CF72" s="48">
        <v>0</v>
      </c>
      <c r="CG72" s="48">
        <f>'[3]18-19'!H46/1000</f>
        <v>330</v>
      </c>
      <c r="CH72" s="48">
        <f>'[3]18-19'!I46/1000</f>
        <v>426</v>
      </c>
      <c r="CI72" s="66">
        <v>0</v>
      </c>
      <c r="CJ72" s="66"/>
      <c r="CK72" s="66"/>
      <c r="CL72" s="66"/>
      <c r="CM72" s="66"/>
      <c r="CN72" s="66"/>
      <c r="CO72" s="66"/>
      <c r="CP72" s="66"/>
      <c r="CQ72" s="66"/>
      <c r="CR72" s="67" t="s">
        <v>52</v>
      </c>
      <c r="CS72" s="67"/>
      <c r="CT72" s="67"/>
      <c r="CU72" s="67"/>
      <c r="CV72" s="67"/>
      <c r="CW72" s="67"/>
      <c r="CX72" s="67"/>
      <c r="CY72" s="67"/>
      <c r="CZ72" s="67"/>
      <c r="DA72" s="67"/>
      <c r="DB72" s="67" t="s">
        <v>52</v>
      </c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6" t="s">
        <v>52</v>
      </c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 t="s">
        <v>52</v>
      </c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O72" s="47" t="str">
        <f t="shared" si="1"/>
        <v>009 0503 9990113280 244</v>
      </c>
      <c r="EP72" s="179">
        <f t="shared" si="2"/>
        <v>0</v>
      </c>
      <c r="EQ72" s="179">
        <f t="shared" si="3"/>
        <v>330</v>
      </c>
      <c r="ER72" s="179">
        <f t="shared" si="4"/>
        <v>426</v>
      </c>
    </row>
    <row r="73" spans="1:148" s="40" customFormat="1" ht="29.25" customHeight="1">
      <c r="A73" s="67">
        <f t="shared" si="0"/>
        <v>37</v>
      </c>
      <c r="B73" s="67"/>
      <c r="C73" s="67"/>
      <c r="D73" s="67"/>
      <c r="E73" s="80"/>
      <c r="F73" s="80"/>
      <c r="G73" s="80"/>
      <c r="H73" s="80"/>
      <c r="I73" s="80"/>
      <c r="J73" s="80"/>
      <c r="K73" s="80"/>
      <c r="L73" s="80"/>
      <c r="M73" s="80"/>
      <c r="N73" s="69" t="s">
        <v>158</v>
      </c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73" t="str">
        <f>'[3]18-19'!G47</f>
        <v>009 0503 9990113300 244</v>
      </c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5"/>
      <c r="BL73" s="67">
        <v>2017</v>
      </c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76">
        <f>CF73+CG73+CH73+CI73</f>
        <v>600</v>
      </c>
      <c r="BX73" s="76"/>
      <c r="BY73" s="76"/>
      <c r="BZ73" s="76"/>
      <c r="CA73" s="76"/>
      <c r="CB73" s="76"/>
      <c r="CC73" s="76"/>
      <c r="CD73" s="76"/>
      <c r="CE73" s="76"/>
      <c r="CF73" s="48">
        <v>0</v>
      </c>
      <c r="CG73" s="48">
        <f>'[3]18-19'!H47/1000</f>
        <v>300</v>
      </c>
      <c r="CH73" s="48">
        <f>'[3]18-19'!I47/1000</f>
        <v>300</v>
      </c>
      <c r="CI73" s="66">
        <v>0</v>
      </c>
      <c r="CJ73" s="66"/>
      <c r="CK73" s="66"/>
      <c r="CL73" s="66"/>
      <c r="CM73" s="66"/>
      <c r="CN73" s="66"/>
      <c r="CO73" s="66"/>
      <c r="CP73" s="66"/>
      <c r="CQ73" s="66"/>
      <c r="CR73" s="67" t="s">
        <v>52</v>
      </c>
      <c r="CS73" s="67"/>
      <c r="CT73" s="67"/>
      <c r="CU73" s="67"/>
      <c r="CV73" s="67"/>
      <c r="CW73" s="67"/>
      <c r="CX73" s="67"/>
      <c r="CY73" s="67"/>
      <c r="CZ73" s="67"/>
      <c r="DA73" s="67"/>
      <c r="DB73" s="67" t="s">
        <v>52</v>
      </c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6" t="s">
        <v>52</v>
      </c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 t="s">
        <v>52</v>
      </c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O73" s="47" t="str">
        <f t="shared" si="1"/>
        <v>009 0503 9990113300 244</v>
      </c>
      <c r="EP73" s="179">
        <f t="shared" si="2"/>
        <v>0</v>
      </c>
      <c r="EQ73" s="179">
        <f t="shared" si="3"/>
        <v>300</v>
      </c>
      <c r="ER73" s="179">
        <f t="shared" si="4"/>
        <v>300</v>
      </c>
    </row>
    <row r="74" spans="1:148" s="40" customFormat="1" ht="29.25" customHeight="1">
      <c r="A74" s="67">
        <f t="shared" si="0"/>
        <v>38</v>
      </c>
      <c r="B74" s="67"/>
      <c r="C74" s="67"/>
      <c r="D74" s="67"/>
      <c r="E74" s="80"/>
      <c r="F74" s="80"/>
      <c r="G74" s="80"/>
      <c r="H74" s="80"/>
      <c r="I74" s="80"/>
      <c r="J74" s="80"/>
      <c r="K74" s="80"/>
      <c r="L74" s="80"/>
      <c r="M74" s="80"/>
      <c r="N74" s="69" t="s">
        <v>158</v>
      </c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73" t="str">
        <f>'[3]18-19'!G48</f>
        <v>009 0707 9990111680 244</v>
      </c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5"/>
      <c r="BL74" s="67">
        <v>2017</v>
      </c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76">
        <f>CF74+CG74+CH74+CI74</f>
        <v>60</v>
      </c>
      <c r="BX74" s="76"/>
      <c r="BY74" s="76"/>
      <c r="BZ74" s="76"/>
      <c r="CA74" s="76"/>
      <c r="CB74" s="76"/>
      <c r="CC74" s="76"/>
      <c r="CD74" s="76"/>
      <c r="CE74" s="76"/>
      <c r="CF74" s="48">
        <v>0</v>
      </c>
      <c r="CG74" s="48">
        <f>'[3]18-19'!H48/1000</f>
        <v>30</v>
      </c>
      <c r="CH74" s="48">
        <f>'[3]18-19'!I48/1000</f>
        <v>30</v>
      </c>
      <c r="CI74" s="66">
        <v>0</v>
      </c>
      <c r="CJ74" s="66"/>
      <c r="CK74" s="66"/>
      <c r="CL74" s="66"/>
      <c r="CM74" s="66"/>
      <c r="CN74" s="66"/>
      <c r="CO74" s="66"/>
      <c r="CP74" s="66"/>
      <c r="CQ74" s="66"/>
      <c r="CR74" s="67" t="s">
        <v>52</v>
      </c>
      <c r="CS74" s="67"/>
      <c r="CT74" s="67"/>
      <c r="CU74" s="67"/>
      <c r="CV74" s="67"/>
      <c r="CW74" s="67"/>
      <c r="CX74" s="67"/>
      <c r="CY74" s="67"/>
      <c r="CZ74" s="67"/>
      <c r="DA74" s="67"/>
      <c r="DB74" s="67" t="s">
        <v>52</v>
      </c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6" t="s">
        <v>52</v>
      </c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 t="s">
        <v>52</v>
      </c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39"/>
      <c r="EO74" s="47" t="str">
        <f t="shared" si="1"/>
        <v>009 0707 9990111680 244</v>
      </c>
      <c r="EP74" s="179">
        <f t="shared" si="2"/>
        <v>0</v>
      </c>
      <c r="EQ74" s="179">
        <f t="shared" si="3"/>
        <v>30</v>
      </c>
      <c r="ER74" s="179">
        <f t="shared" si="4"/>
        <v>30</v>
      </c>
    </row>
    <row r="75" spans="1:148" s="40" customFormat="1" ht="29.25" customHeight="1">
      <c r="A75" s="67">
        <f t="shared" si="0"/>
        <v>39</v>
      </c>
      <c r="B75" s="67"/>
      <c r="C75" s="67"/>
      <c r="D75" s="67"/>
      <c r="E75" s="80"/>
      <c r="F75" s="80"/>
      <c r="G75" s="80"/>
      <c r="H75" s="80"/>
      <c r="I75" s="80"/>
      <c r="J75" s="80"/>
      <c r="K75" s="80"/>
      <c r="L75" s="80"/>
      <c r="M75" s="80"/>
      <c r="N75" s="69" t="s">
        <v>158</v>
      </c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73" t="str">
        <f>'[3]18-19'!G49</f>
        <v>009 1105 9990111300 244</v>
      </c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5"/>
      <c r="BL75" s="67">
        <v>2017</v>
      </c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76">
        <f>CF75+CG75+CH75+CI75</f>
        <v>60</v>
      </c>
      <c r="BX75" s="76"/>
      <c r="BY75" s="76"/>
      <c r="BZ75" s="76"/>
      <c r="CA75" s="76"/>
      <c r="CB75" s="76"/>
      <c r="CC75" s="76"/>
      <c r="CD75" s="76"/>
      <c r="CE75" s="76"/>
      <c r="CF75" s="48">
        <v>0</v>
      </c>
      <c r="CG75" s="48">
        <f>'[3]18-19'!H49/1000</f>
        <v>30</v>
      </c>
      <c r="CH75" s="48">
        <f>'[3]18-19'!I49/1000</f>
        <v>30</v>
      </c>
      <c r="CI75" s="66">
        <v>0</v>
      </c>
      <c r="CJ75" s="66"/>
      <c r="CK75" s="66"/>
      <c r="CL75" s="66"/>
      <c r="CM75" s="66"/>
      <c r="CN75" s="66"/>
      <c r="CO75" s="66"/>
      <c r="CP75" s="66"/>
      <c r="CQ75" s="66"/>
      <c r="CR75" s="67" t="s">
        <v>52</v>
      </c>
      <c r="CS75" s="67"/>
      <c r="CT75" s="67"/>
      <c r="CU75" s="67"/>
      <c r="CV75" s="67"/>
      <c r="CW75" s="67"/>
      <c r="CX75" s="67"/>
      <c r="CY75" s="67"/>
      <c r="CZ75" s="67"/>
      <c r="DA75" s="67"/>
      <c r="DB75" s="67" t="s">
        <v>52</v>
      </c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6" t="s">
        <v>52</v>
      </c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 t="s">
        <v>52</v>
      </c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39"/>
      <c r="EO75" s="47" t="str">
        <f t="shared" si="1"/>
        <v>009 1105 9990111300 244</v>
      </c>
      <c r="EP75" s="179">
        <f t="shared" si="2"/>
        <v>0</v>
      </c>
      <c r="EQ75" s="179">
        <f t="shared" si="3"/>
        <v>30</v>
      </c>
      <c r="ER75" s="179">
        <f t="shared" si="4"/>
        <v>30</v>
      </c>
    </row>
    <row r="76" spans="1:143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146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8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73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5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76"/>
      <c r="BX76" s="76"/>
      <c r="BY76" s="76"/>
      <c r="BZ76" s="76"/>
      <c r="CA76" s="76"/>
      <c r="CB76" s="76"/>
      <c r="CC76" s="76"/>
      <c r="CD76" s="76"/>
      <c r="CE76" s="76"/>
      <c r="CF76" s="48"/>
      <c r="CG76" s="48"/>
      <c r="CH76" s="49"/>
      <c r="CI76" s="66"/>
      <c r="CJ76" s="66"/>
      <c r="CK76" s="66"/>
      <c r="CL76" s="66"/>
      <c r="CM76" s="66"/>
      <c r="CN76" s="66"/>
      <c r="CO76" s="66"/>
      <c r="CP76" s="66"/>
      <c r="CQ76" s="66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</row>
    <row r="77" spans="1:144" s="6" customFormat="1" ht="12.75">
      <c r="A77" s="114" t="s">
        <v>50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6"/>
      <c r="BW77" s="149">
        <f>SUM(BW37:CE71)</f>
        <v>21081.671999999995</v>
      </c>
      <c r="BX77" s="150"/>
      <c r="BY77" s="150"/>
      <c r="BZ77" s="150"/>
      <c r="CA77" s="150"/>
      <c r="CB77" s="150"/>
      <c r="CC77" s="150"/>
      <c r="CD77" s="150"/>
      <c r="CE77" s="151"/>
      <c r="CF77" s="155">
        <f>SUM(CF37:CF75)</f>
        <v>10003.794</v>
      </c>
      <c r="CG77" s="155">
        <f>SUM(CG37:CG75)</f>
        <v>6301.671</v>
      </c>
      <c r="CH77" s="155">
        <f>SUM(CH37:CH75)</f>
        <v>6252.206999999999</v>
      </c>
      <c r="CI77" s="161">
        <v>0</v>
      </c>
      <c r="CJ77" s="162"/>
      <c r="CK77" s="162"/>
      <c r="CL77" s="162"/>
      <c r="CM77" s="162"/>
      <c r="CN77" s="162"/>
      <c r="CO77" s="162"/>
      <c r="CP77" s="162"/>
      <c r="CQ77" s="163"/>
      <c r="CR77" s="67" t="s">
        <v>52</v>
      </c>
      <c r="CS77" s="67"/>
      <c r="CT77" s="67"/>
      <c r="CU77" s="67"/>
      <c r="CV77" s="67"/>
      <c r="CW77" s="67"/>
      <c r="CX77" s="67"/>
      <c r="CY77" s="67"/>
      <c r="CZ77" s="67"/>
      <c r="DA77" s="67"/>
      <c r="DB77" s="67" t="s">
        <v>52</v>
      </c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 t="s">
        <v>52</v>
      </c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 t="s">
        <v>52</v>
      </c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36"/>
    </row>
    <row r="78" spans="1:144" s="6" customFormat="1" ht="12.75">
      <c r="A78" s="121" t="s">
        <v>51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3"/>
      <c r="BW78" s="152"/>
      <c r="BX78" s="153"/>
      <c r="BY78" s="153"/>
      <c r="BZ78" s="153"/>
      <c r="CA78" s="153"/>
      <c r="CB78" s="153"/>
      <c r="CC78" s="153"/>
      <c r="CD78" s="153"/>
      <c r="CE78" s="154"/>
      <c r="CF78" s="158"/>
      <c r="CG78" s="158"/>
      <c r="CH78" s="158"/>
      <c r="CI78" s="164"/>
      <c r="CJ78" s="165"/>
      <c r="CK78" s="165"/>
      <c r="CL78" s="165"/>
      <c r="CM78" s="165"/>
      <c r="CN78" s="165"/>
      <c r="CO78" s="165"/>
      <c r="CP78" s="165"/>
      <c r="CQ78" s="166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36"/>
    </row>
    <row r="79" ht="42" customHeight="1"/>
    <row r="80" spans="1:146" s="13" customFormat="1" ht="13.5">
      <c r="A80" s="167" t="s">
        <v>153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G80" s="167"/>
      <c r="CH80" s="167"/>
      <c r="CI80" s="43"/>
      <c r="CJ80" s="168" t="s">
        <v>53</v>
      </c>
      <c r="CK80" s="168"/>
      <c r="CL80" s="169" t="s">
        <v>136</v>
      </c>
      <c r="CM80" s="169"/>
      <c r="CN80" s="169"/>
      <c r="CO80" s="169"/>
      <c r="CP80" s="170" t="s">
        <v>54</v>
      </c>
      <c r="CQ80" s="170"/>
      <c r="CR80" s="167" t="s">
        <v>154</v>
      </c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71">
        <v>20</v>
      </c>
      <c r="DI80" s="171"/>
      <c r="DJ80" s="171"/>
      <c r="DK80" s="172" t="s">
        <v>137</v>
      </c>
      <c r="DL80" s="172"/>
      <c r="DM80" s="172"/>
      <c r="DN80" s="172"/>
      <c r="DP80" s="17" t="s">
        <v>55</v>
      </c>
      <c r="EN80" s="39">
        <v>2017</v>
      </c>
      <c r="EO80" s="39">
        <v>2018</v>
      </c>
      <c r="EP80" s="39">
        <v>2019</v>
      </c>
    </row>
    <row r="81" spans="1:146" s="7" customFormat="1" ht="12.75">
      <c r="A81" s="173" t="s">
        <v>56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G81" s="173"/>
      <c r="CH81" s="173"/>
      <c r="CI81" s="46"/>
      <c r="CJ81" s="173" t="s">
        <v>58</v>
      </c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EN81" s="62">
        <f>SUM(CF41:CF75)</f>
        <v>7531.8009999999995</v>
      </c>
      <c r="EO81" s="62">
        <f>SUM(CG41:CG75)</f>
        <v>3925.547</v>
      </c>
      <c r="EP81" s="62">
        <f>SUM(CH41:CH75)</f>
        <v>3766.083</v>
      </c>
    </row>
    <row r="82" spans="5:144" s="13" customFormat="1" ht="13.5">
      <c r="E82" s="58"/>
      <c r="F82" s="58"/>
      <c r="G82" s="58"/>
      <c r="H82" s="58"/>
      <c r="I82" s="58"/>
      <c r="J82" s="58"/>
      <c r="K82" s="58"/>
      <c r="L82" s="58"/>
      <c r="CG82" s="43"/>
      <c r="CH82" s="43"/>
      <c r="CI82" s="43"/>
      <c r="CJ82" s="43"/>
      <c r="CK82" s="43"/>
      <c r="CL82" s="43"/>
      <c r="EN82" s="34"/>
    </row>
    <row r="83" spans="1:144" s="13" customFormat="1" ht="13.5">
      <c r="A83" s="174" t="s">
        <v>148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G83" s="167"/>
      <c r="CH83" s="167"/>
      <c r="CI83" s="43"/>
      <c r="CJ83" s="43"/>
      <c r="CK83" s="43"/>
      <c r="CL83" s="43"/>
      <c r="EN83" s="34"/>
    </row>
    <row r="84" spans="1:144" s="7" customFormat="1" ht="9">
      <c r="A84" s="173" t="s">
        <v>100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G84" s="173"/>
      <c r="CH84" s="173"/>
      <c r="CI84" s="46"/>
      <c r="CJ84" s="46"/>
      <c r="CK84" s="46"/>
      <c r="CL84" s="46"/>
      <c r="EN84" s="37"/>
    </row>
    <row r="85" spans="1:144" s="2" customFormat="1" ht="9.75">
      <c r="A85" s="14" t="s">
        <v>101</v>
      </c>
      <c r="B85" s="15"/>
      <c r="C85" s="15"/>
      <c r="D85" s="15"/>
      <c r="E85" s="60"/>
      <c r="F85" s="60"/>
      <c r="G85" s="60"/>
      <c r="H85" s="60"/>
      <c r="I85" s="60"/>
      <c r="J85" s="60"/>
      <c r="K85" s="60"/>
      <c r="L85" s="60"/>
      <c r="M85" s="15"/>
      <c r="N85" s="15"/>
      <c r="O85" s="15"/>
      <c r="P85" s="15"/>
      <c r="Q85" s="15"/>
      <c r="R85" s="15"/>
      <c r="CG85" s="41"/>
      <c r="CH85" s="41"/>
      <c r="CI85" s="41"/>
      <c r="CJ85" s="41"/>
      <c r="CK85" s="41"/>
      <c r="CL85" s="41"/>
      <c r="EN85" s="31"/>
    </row>
    <row r="86" spans="1:144" s="2" customFormat="1" ht="9.75">
      <c r="A86" s="8" t="s">
        <v>102</v>
      </c>
      <c r="E86" s="55"/>
      <c r="F86" s="55"/>
      <c r="G86" s="55"/>
      <c r="H86" s="55"/>
      <c r="I86" s="55"/>
      <c r="J86" s="55"/>
      <c r="K86" s="55"/>
      <c r="L86" s="55"/>
      <c r="CG86" s="41"/>
      <c r="CH86" s="41"/>
      <c r="CI86" s="41"/>
      <c r="CJ86" s="41"/>
      <c r="CK86" s="41"/>
      <c r="CL86" s="41"/>
      <c r="EN86" s="31"/>
    </row>
    <row r="87" spans="1:144" s="2" customFormat="1" ht="9.75">
      <c r="A87" s="8" t="s">
        <v>103</v>
      </c>
      <c r="E87" s="55"/>
      <c r="F87" s="55"/>
      <c r="G87" s="55"/>
      <c r="H87" s="55"/>
      <c r="I87" s="55"/>
      <c r="J87" s="55"/>
      <c r="K87" s="55"/>
      <c r="L87" s="55"/>
      <c r="CG87" s="41"/>
      <c r="CH87" s="41"/>
      <c r="CI87" s="41"/>
      <c r="CJ87" s="41"/>
      <c r="CK87" s="41"/>
      <c r="CL87" s="41"/>
      <c r="EN87" s="31"/>
    </row>
    <row r="88" spans="1:144" s="2" customFormat="1" ht="9.75">
      <c r="A88" s="8" t="s">
        <v>104</v>
      </c>
      <c r="E88" s="55"/>
      <c r="F88" s="55"/>
      <c r="G88" s="55"/>
      <c r="H88" s="55"/>
      <c r="I88" s="55"/>
      <c r="J88" s="55"/>
      <c r="K88" s="55"/>
      <c r="L88" s="55"/>
      <c r="CG88" s="41"/>
      <c r="CH88" s="41"/>
      <c r="CI88" s="41"/>
      <c r="CJ88" s="41"/>
      <c r="CK88" s="41"/>
      <c r="CL88" s="41"/>
      <c r="EN88" s="31"/>
    </row>
    <row r="89" spans="1:144" s="2" customFormat="1" ht="9.75">
      <c r="A89" s="8" t="s">
        <v>105</v>
      </c>
      <c r="E89" s="55"/>
      <c r="F89" s="55"/>
      <c r="G89" s="55"/>
      <c r="H89" s="55"/>
      <c r="I89" s="55"/>
      <c r="J89" s="55"/>
      <c r="K89" s="55"/>
      <c r="L89" s="55"/>
      <c r="CG89" s="41"/>
      <c r="CH89" s="41"/>
      <c r="CI89" s="41"/>
      <c r="CJ89" s="41"/>
      <c r="CK89" s="41"/>
      <c r="CL89" s="41"/>
      <c r="EN89" s="31"/>
    </row>
    <row r="90" spans="1:144" s="2" customFormat="1" ht="9.75">
      <c r="A90" s="8" t="s">
        <v>106</v>
      </c>
      <c r="E90" s="55"/>
      <c r="F90" s="55"/>
      <c r="G90" s="55"/>
      <c r="H90" s="55"/>
      <c r="I90" s="55"/>
      <c r="J90" s="55"/>
      <c r="K90" s="55"/>
      <c r="L90" s="55"/>
      <c r="CG90" s="41"/>
      <c r="CH90" s="41"/>
      <c r="CI90" s="41"/>
      <c r="CJ90" s="41"/>
      <c r="CK90" s="41"/>
      <c r="CL90" s="41"/>
      <c r="EN90" s="31"/>
    </row>
    <row r="91" spans="1:144" s="2" customFormat="1" ht="9.75">
      <c r="A91" s="8" t="s">
        <v>107</v>
      </c>
      <c r="E91" s="55"/>
      <c r="F91" s="55"/>
      <c r="G91" s="55"/>
      <c r="H91" s="55"/>
      <c r="I91" s="55"/>
      <c r="J91" s="55"/>
      <c r="K91" s="55"/>
      <c r="L91" s="55"/>
      <c r="CG91" s="41"/>
      <c r="CH91" s="41"/>
      <c r="CI91" s="41"/>
      <c r="CJ91" s="41"/>
      <c r="CK91" s="41"/>
      <c r="CL91" s="41"/>
      <c r="EN91" s="31"/>
    </row>
    <row r="92" spans="1:144" s="2" customFormat="1" ht="9.75">
      <c r="A92" s="8" t="s">
        <v>111</v>
      </c>
      <c r="E92" s="55"/>
      <c r="F92" s="55"/>
      <c r="G92" s="55"/>
      <c r="H92" s="55"/>
      <c r="I92" s="55"/>
      <c r="J92" s="55"/>
      <c r="K92" s="55"/>
      <c r="L92" s="55"/>
      <c r="CG92" s="41"/>
      <c r="CH92" s="41"/>
      <c r="CI92" s="41"/>
      <c r="CJ92" s="41"/>
      <c r="CK92" s="41"/>
      <c r="CL92" s="41"/>
      <c r="EN92" s="31"/>
    </row>
    <row r="93" spans="1:144" s="2" customFormat="1" ht="9.75">
      <c r="A93" s="8" t="s">
        <v>108</v>
      </c>
      <c r="E93" s="55"/>
      <c r="F93" s="55"/>
      <c r="G93" s="55"/>
      <c r="H93" s="55"/>
      <c r="I93" s="55"/>
      <c r="J93" s="55"/>
      <c r="K93" s="55"/>
      <c r="L93" s="55"/>
      <c r="CG93" s="41"/>
      <c r="CH93" s="41"/>
      <c r="CI93" s="41"/>
      <c r="CJ93" s="41"/>
      <c r="CK93" s="41"/>
      <c r="CL93" s="41"/>
      <c r="EN93" s="31"/>
    </row>
    <row r="94" spans="1:144" s="2" customFormat="1" ht="9.75">
      <c r="A94" s="8" t="s">
        <v>109</v>
      </c>
      <c r="E94" s="55"/>
      <c r="F94" s="55"/>
      <c r="G94" s="55"/>
      <c r="H94" s="55"/>
      <c r="I94" s="55"/>
      <c r="J94" s="55"/>
      <c r="K94" s="55"/>
      <c r="L94" s="55"/>
      <c r="CG94" s="41"/>
      <c r="CH94" s="41"/>
      <c r="CI94" s="41"/>
      <c r="CJ94" s="41"/>
      <c r="CK94" s="41"/>
      <c r="CL94" s="41"/>
      <c r="EN94" s="31"/>
    </row>
    <row r="95" spans="1:144" s="12" customFormat="1" ht="9.75">
      <c r="A95" s="12" t="s">
        <v>112</v>
      </c>
      <c r="E95" s="61"/>
      <c r="F95" s="61"/>
      <c r="G95" s="61"/>
      <c r="H95" s="61"/>
      <c r="I95" s="61"/>
      <c r="J95" s="61"/>
      <c r="K95" s="61"/>
      <c r="L95" s="61"/>
      <c r="CG95" s="45"/>
      <c r="CH95" s="45"/>
      <c r="CI95" s="45"/>
      <c r="CJ95" s="45"/>
      <c r="CK95" s="45"/>
      <c r="CL95" s="45"/>
      <c r="EN95" s="38"/>
    </row>
    <row r="96" spans="1:144" s="12" customFormat="1" ht="9.75">
      <c r="A96" s="8" t="s">
        <v>110</v>
      </c>
      <c r="E96" s="61"/>
      <c r="F96" s="61"/>
      <c r="G96" s="61"/>
      <c r="H96" s="61"/>
      <c r="I96" s="61"/>
      <c r="J96" s="61"/>
      <c r="K96" s="61"/>
      <c r="L96" s="61"/>
      <c r="CG96" s="45"/>
      <c r="CH96" s="45"/>
      <c r="CI96" s="45"/>
      <c r="CJ96" s="45"/>
      <c r="CK96" s="45"/>
      <c r="CL96" s="45"/>
      <c r="EN96" s="38"/>
    </row>
    <row r="97" spans="5:144" s="12" customFormat="1" ht="9.75">
      <c r="E97" s="61"/>
      <c r="F97" s="61"/>
      <c r="G97" s="61"/>
      <c r="H97" s="61"/>
      <c r="I97" s="61"/>
      <c r="J97" s="61"/>
      <c r="K97" s="61"/>
      <c r="L97" s="61"/>
      <c r="CG97" s="45"/>
      <c r="CH97" s="45"/>
      <c r="CI97" s="45"/>
      <c r="CJ97" s="45"/>
      <c r="CK97" s="45"/>
      <c r="CL97" s="45"/>
      <c r="EN97" s="38"/>
    </row>
    <row r="98" spans="5:144" s="12" customFormat="1" ht="9.75">
      <c r="E98" s="61"/>
      <c r="F98" s="61"/>
      <c r="G98" s="61"/>
      <c r="H98" s="61"/>
      <c r="I98" s="61"/>
      <c r="J98" s="61"/>
      <c r="K98" s="61"/>
      <c r="L98" s="61"/>
      <c r="CG98" s="45"/>
      <c r="CH98" s="45"/>
      <c r="CI98" s="45"/>
      <c r="CJ98" s="45"/>
      <c r="CK98" s="45"/>
      <c r="CL98" s="45"/>
      <c r="EN98" s="38"/>
    </row>
    <row r="99" spans="5:144" s="12" customFormat="1" ht="9.75">
      <c r="E99" s="61"/>
      <c r="F99" s="61"/>
      <c r="G99" s="61"/>
      <c r="H99" s="61"/>
      <c r="I99" s="61"/>
      <c r="J99" s="61"/>
      <c r="K99" s="61"/>
      <c r="L99" s="61"/>
      <c r="CG99" s="45"/>
      <c r="CH99" s="45"/>
      <c r="CI99" s="45"/>
      <c r="CJ99" s="45"/>
      <c r="CK99" s="45"/>
      <c r="CL99" s="45"/>
      <c r="EN99" s="38"/>
    </row>
    <row r="100" spans="5:144" s="12" customFormat="1" ht="9.75">
      <c r="E100" s="61"/>
      <c r="F100" s="61"/>
      <c r="G100" s="61"/>
      <c r="H100" s="61"/>
      <c r="I100" s="61"/>
      <c r="J100" s="61"/>
      <c r="K100" s="61"/>
      <c r="L100" s="61"/>
      <c r="CG100" s="45"/>
      <c r="CH100" s="45"/>
      <c r="CI100" s="45"/>
      <c r="CJ100" s="45"/>
      <c r="CK100" s="45"/>
      <c r="CL100" s="45"/>
      <c r="EN100" s="38"/>
    </row>
    <row r="101" spans="5:144" s="12" customFormat="1" ht="9.75">
      <c r="E101" s="61"/>
      <c r="F101" s="61"/>
      <c r="G101" s="61"/>
      <c r="H101" s="61"/>
      <c r="I101" s="61"/>
      <c r="J101" s="61"/>
      <c r="K101" s="61"/>
      <c r="L101" s="61"/>
      <c r="CG101" s="45"/>
      <c r="CH101" s="45"/>
      <c r="CI101" s="45"/>
      <c r="CJ101" s="45"/>
      <c r="CK101" s="45"/>
      <c r="CL101" s="45"/>
      <c r="EN101" s="38"/>
    </row>
    <row r="102" spans="5:144" s="12" customFormat="1" ht="9.75">
      <c r="E102" s="61"/>
      <c r="F102" s="61"/>
      <c r="G102" s="61"/>
      <c r="H102" s="61"/>
      <c r="I102" s="61"/>
      <c r="J102" s="61"/>
      <c r="K102" s="61"/>
      <c r="L102" s="61"/>
      <c r="CG102" s="45"/>
      <c r="CH102" s="45"/>
      <c r="CI102" s="45"/>
      <c r="CJ102" s="45"/>
      <c r="CK102" s="45"/>
      <c r="CL102" s="45"/>
      <c r="EN102" s="38"/>
    </row>
    <row r="103" spans="5:144" s="12" customFormat="1" ht="9.75">
      <c r="E103" s="61"/>
      <c r="F103" s="61"/>
      <c r="G103" s="61"/>
      <c r="H103" s="61"/>
      <c r="I103" s="61"/>
      <c r="J103" s="61"/>
      <c r="K103" s="61"/>
      <c r="L103" s="61"/>
      <c r="CG103" s="45"/>
      <c r="CH103" s="45"/>
      <c r="CI103" s="45"/>
      <c r="CJ103" s="45"/>
      <c r="CK103" s="45"/>
      <c r="CL103" s="45"/>
      <c r="EN103" s="38"/>
    </row>
  </sheetData>
  <sheetProtection/>
  <mergeCells count="692">
    <mergeCell ref="CI62:CQ62"/>
    <mergeCell ref="CR62:DA62"/>
    <mergeCell ref="DB62:DO62"/>
    <mergeCell ref="DP62:EA62"/>
    <mergeCell ref="EB75:EM75"/>
    <mergeCell ref="A62:D62"/>
    <mergeCell ref="E62:M62"/>
    <mergeCell ref="N62:AF62"/>
    <mergeCell ref="AG62:AS62"/>
    <mergeCell ref="AT62:BK62"/>
    <mergeCell ref="BL62:BV62"/>
    <mergeCell ref="BW62:CE62"/>
    <mergeCell ref="EB62:EM62"/>
    <mergeCell ref="CI75:CQ75"/>
    <mergeCell ref="CR75:DA75"/>
    <mergeCell ref="DB75:DO75"/>
    <mergeCell ref="DP75:EA75"/>
    <mergeCell ref="DP74:EA74"/>
    <mergeCell ref="EB74:EM74"/>
    <mergeCell ref="A75:D75"/>
    <mergeCell ref="E75:M75"/>
    <mergeCell ref="N75:AF75"/>
    <mergeCell ref="AG75:AS75"/>
    <mergeCell ref="AT75:BK75"/>
    <mergeCell ref="BL75:BV75"/>
    <mergeCell ref="BW75:CE75"/>
    <mergeCell ref="CI74:CQ74"/>
    <mergeCell ref="CR74:DA74"/>
    <mergeCell ref="DB74:DO74"/>
    <mergeCell ref="DB73:DO73"/>
    <mergeCell ref="DP73:EA73"/>
    <mergeCell ref="EB73:EM73"/>
    <mergeCell ref="A74:D74"/>
    <mergeCell ref="E74:M74"/>
    <mergeCell ref="N74:AF74"/>
    <mergeCell ref="AG74:AS74"/>
    <mergeCell ref="AT74:BK74"/>
    <mergeCell ref="BL74:BV74"/>
    <mergeCell ref="BW74:CE74"/>
    <mergeCell ref="BW73:CE73"/>
    <mergeCell ref="CI73:CQ73"/>
    <mergeCell ref="CR73:DA73"/>
    <mergeCell ref="A73:D73"/>
    <mergeCell ref="E73:M73"/>
    <mergeCell ref="N73:AF73"/>
    <mergeCell ref="AG73:AS73"/>
    <mergeCell ref="AT73:BK73"/>
    <mergeCell ref="BL73:BV73"/>
    <mergeCell ref="CI72:CQ72"/>
    <mergeCell ref="CR72:DA72"/>
    <mergeCell ref="DB72:DO72"/>
    <mergeCell ref="DP72:EA72"/>
    <mergeCell ref="EB72:EM72"/>
    <mergeCell ref="EB57:EM57"/>
    <mergeCell ref="AT76:BK76"/>
    <mergeCell ref="CI76:CQ76"/>
    <mergeCell ref="CR76:DA76"/>
    <mergeCell ref="DB76:DO76"/>
    <mergeCell ref="AT72:BK72"/>
    <mergeCell ref="BL72:BV72"/>
    <mergeCell ref="BW72:CE72"/>
    <mergeCell ref="CI57:CQ57"/>
    <mergeCell ref="CR57:DA57"/>
    <mergeCell ref="DB57:DO57"/>
    <mergeCell ref="DP57:EA57"/>
    <mergeCell ref="EB76:EM76"/>
    <mergeCell ref="A57:D57"/>
    <mergeCell ref="E57:M57"/>
    <mergeCell ref="N57:AF57"/>
    <mergeCell ref="AG57:AS57"/>
    <mergeCell ref="AT57:BK57"/>
    <mergeCell ref="BL57:BV57"/>
    <mergeCell ref="BW57:CE57"/>
    <mergeCell ref="BW66:CE66"/>
    <mergeCell ref="EB66:EM66"/>
    <mergeCell ref="CI66:CQ66"/>
    <mergeCell ref="CR66:DA66"/>
    <mergeCell ref="DB66:DO66"/>
    <mergeCell ref="DP66:EA66"/>
    <mergeCell ref="A66:D66"/>
    <mergeCell ref="E66:M66"/>
    <mergeCell ref="N66:AF66"/>
    <mergeCell ref="AG66:AS66"/>
    <mergeCell ref="AT66:BK66"/>
    <mergeCell ref="BL66:BV66"/>
    <mergeCell ref="CI65:CQ65"/>
    <mergeCell ref="CR65:DA65"/>
    <mergeCell ref="DB65:DO65"/>
    <mergeCell ref="DP65:EA65"/>
    <mergeCell ref="EB65:EM65"/>
    <mergeCell ref="EB60:EM60"/>
    <mergeCell ref="A65:D65"/>
    <mergeCell ref="E65:M65"/>
    <mergeCell ref="N65:AF65"/>
    <mergeCell ref="AG65:AS65"/>
    <mergeCell ref="AT65:BK65"/>
    <mergeCell ref="BL65:BV65"/>
    <mergeCell ref="BW65:CE65"/>
    <mergeCell ref="CI60:CQ60"/>
    <mergeCell ref="CR60:DA60"/>
    <mergeCell ref="DB60:DO60"/>
    <mergeCell ref="DP60:EA60"/>
    <mergeCell ref="A84:CE84"/>
    <mergeCell ref="CG84:CH84"/>
    <mergeCell ref="A60:D60"/>
    <mergeCell ref="E60:M60"/>
    <mergeCell ref="N60:AF60"/>
    <mergeCell ref="AG60:AS60"/>
    <mergeCell ref="AT60:BK60"/>
    <mergeCell ref="BL60:BV60"/>
    <mergeCell ref="BW60:CE60"/>
    <mergeCell ref="DH80:DJ80"/>
    <mergeCell ref="DK80:DN80"/>
    <mergeCell ref="A81:CE81"/>
    <mergeCell ref="CG81:CH81"/>
    <mergeCell ref="CJ81:DQ81"/>
    <mergeCell ref="A83:CE83"/>
    <mergeCell ref="CG83:CH83"/>
    <mergeCell ref="DB77:DO78"/>
    <mergeCell ref="DP77:EA78"/>
    <mergeCell ref="EB77:EM78"/>
    <mergeCell ref="A78:BV78"/>
    <mergeCell ref="A80:CE80"/>
    <mergeCell ref="CG80:CH80"/>
    <mergeCell ref="CJ80:CK80"/>
    <mergeCell ref="CL80:CO80"/>
    <mergeCell ref="CP80:CQ80"/>
    <mergeCell ref="CR80:DG80"/>
    <mergeCell ref="DP76:EA76"/>
    <mergeCell ref="CI71:CQ71"/>
    <mergeCell ref="CR71:DA71"/>
    <mergeCell ref="A77:BV77"/>
    <mergeCell ref="BW77:CE78"/>
    <mergeCell ref="CF77:CF78"/>
    <mergeCell ref="CG77:CG78"/>
    <mergeCell ref="CH77:CH78"/>
    <mergeCell ref="CI77:CQ78"/>
    <mergeCell ref="CR77:DA78"/>
    <mergeCell ref="A76:D76"/>
    <mergeCell ref="E76:M76"/>
    <mergeCell ref="N76:AF76"/>
    <mergeCell ref="AG76:AS76"/>
    <mergeCell ref="BL76:BV76"/>
    <mergeCell ref="BW76:CE76"/>
    <mergeCell ref="BW71:CE71"/>
    <mergeCell ref="A72:D72"/>
    <mergeCell ref="E72:M72"/>
    <mergeCell ref="N72:AF72"/>
    <mergeCell ref="AG72:AS72"/>
    <mergeCell ref="CI59:CQ59"/>
    <mergeCell ref="CR59:DA59"/>
    <mergeCell ref="DB59:DO59"/>
    <mergeCell ref="DP59:EA59"/>
    <mergeCell ref="EB59:EM59"/>
    <mergeCell ref="EB56:EM56"/>
    <mergeCell ref="A59:D59"/>
    <mergeCell ref="E59:M59"/>
    <mergeCell ref="N59:AF59"/>
    <mergeCell ref="AG59:AS59"/>
    <mergeCell ref="AT59:BK59"/>
    <mergeCell ref="BL59:BV59"/>
    <mergeCell ref="BW59:CE59"/>
    <mergeCell ref="BW56:CE56"/>
    <mergeCell ref="CI56:CQ56"/>
    <mergeCell ref="CR56:DA56"/>
    <mergeCell ref="CR51:DA51"/>
    <mergeCell ref="DB51:DO51"/>
    <mergeCell ref="DP51:EA51"/>
    <mergeCell ref="EB51:EM51"/>
    <mergeCell ref="A56:D56"/>
    <mergeCell ref="E56:M56"/>
    <mergeCell ref="N56:AF56"/>
    <mergeCell ref="AG56:AS56"/>
    <mergeCell ref="AT56:BK56"/>
    <mergeCell ref="BL56:BV56"/>
    <mergeCell ref="BL51:BV51"/>
    <mergeCell ref="BW51:CE51"/>
    <mergeCell ref="CI51:CQ51"/>
    <mergeCell ref="CI50:CQ50"/>
    <mergeCell ref="CR50:DA50"/>
    <mergeCell ref="DB50:DO50"/>
    <mergeCell ref="DP50:EA50"/>
    <mergeCell ref="EB50:EM50"/>
    <mergeCell ref="A51:D51"/>
    <mergeCell ref="E51:M51"/>
    <mergeCell ref="N51:AF51"/>
    <mergeCell ref="AG51:AS51"/>
    <mergeCell ref="AT51:BK51"/>
    <mergeCell ref="EB45:EM45"/>
    <mergeCell ref="A50:D50"/>
    <mergeCell ref="E50:M50"/>
    <mergeCell ref="N50:AF50"/>
    <mergeCell ref="AG50:AS50"/>
    <mergeCell ref="AT50:BK50"/>
    <mergeCell ref="BL50:BV50"/>
    <mergeCell ref="BW50:CE50"/>
    <mergeCell ref="CI45:CQ45"/>
    <mergeCell ref="CR45:DA45"/>
    <mergeCell ref="DB45:DO45"/>
    <mergeCell ref="DP45:EA45"/>
    <mergeCell ref="A45:D45"/>
    <mergeCell ref="E45:M45"/>
    <mergeCell ref="N45:AF45"/>
    <mergeCell ref="AG45:AS45"/>
    <mergeCell ref="AT45:BK45"/>
    <mergeCell ref="BL45:BV45"/>
    <mergeCell ref="CI42:CQ42"/>
    <mergeCell ref="CR42:DA42"/>
    <mergeCell ref="BL46:BV46"/>
    <mergeCell ref="BW46:CE46"/>
    <mergeCell ref="BW45:CE45"/>
    <mergeCell ref="DP43:EA43"/>
    <mergeCell ref="EB43:EM43"/>
    <mergeCell ref="A42:D42"/>
    <mergeCell ref="E42:M42"/>
    <mergeCell ref="N42:AF42"/>
    <mergeCell ref="AG42:AS42"/>
    <mergeCell ref="AT42:BK42"/>
    <mergeCell ref="BL42:BV42"/>
    <mergeCell ref="CI41:CQ41"/>
    <mergeCell ref="CR41:DA41"/>
    <mergeCell ref="DB41:DO41"/>
    <mergeCell ref="DP41:EA41"/>
    <mergeCell ref="EB41:EM41"/>
    <mergeCell ref="EB40:EM40"/>
    <mergeCell ref="A41:D41"/>
    <mergeCell ref="E41:M41"/>
    <mergeCell ref="N41:AF41"/>
    <mergeCell ref="AG41:AS41"/>
    <mergeCell ref="AT41:BK41"/>
    <mergeCell ref="BL41:BV41"/>
    <mergeCell ref="BW41:CE41"/>
    <mergeCell ref="CI40:CQ40"/>
    <mergeCell ref="CR40:DA40"/>
    <mergeCell ref="DB40:DO40"/>
    <mergeCell ref="DP40:EA40"/>
    <mergeCell ref="BW63:CE63"/>
    <mergeCell ref="A40:D40"/>
    <mergeCell ref="E40:M40"/>
    <mergeCell ref="N40:AF40"/>
    <mergeCell ref="AG40:AS40"/>
    <mergeCell ref="AT40:BK40"/>
    <mergeCell ref="BL40:BV40"/>
    <mergeCell ref="BW40:CE40"/>
    <mergeCell ref="A63:D63"/>
    <mergeCell ref="E63:M63"/>
    <mergeCell ref="N63:AF63"/>
    <mergeCell ref="AG63:AS63"/>
    <mergeCell ref="AT63:BK63"/>
    <mergeCell ref="BL63:BV63"/>
    <mergeCell ref="EB38:EM38"/>
    <mergeCell ref="CI61:CQ61"/>
    <mergeCell ref="CR61:DA61"/>
    <mergeCell ref="DB61:DO61"/>
    <mergeCell ref="DP61:EA61"/>
    <mergeCell ref="EB61:EM61"/>
    <mergeCell ref="CI38:CQ38"/>
    <mergeCell ref="CR38:DA38"/>
    <mergeCell ref="DB38:DO38"/>
    <mergeCell ref="DP38:EA38"/>
    <mergeCell ref="DP37:EA37"/>
    <mergeCell ref="EB37:EM37"/>
    <mergeCell ref="A38:D38"/>
    <mergeCell ref="E38:M38"/>
    <mergeCell ref="N38:AF38"/>
    <mergeCell ref="AG38:AS38"/>
    <mergeCell ref="AT38:BK38"/>
    <mergeCell ref="BL38:BV38"/>
    <mergeCell ref="BW38:CE38"/>
    <mergeCell ref="CI37:CQ37"/>
    <mergeCell ref="CR37:DA37"/>
    <mergeCell ref="DB37:DO37"/>
    <mergeCell ref="DB36:DO36"/>
    <mergeCell ref="DP36:EA36"/>
    <mergeCell ref="EB36:EM36"/>
    <mergeCell ref="A37:D37"/>
    <mergeCell ref="E37:M37"/>
    <mergeCell ref="N37:AF37"/>
    <mergeCell ref="AG37:AS37"/>
    <mergeCell ref="AT37:BK37"/>
    <mergeCell ref="BL37:BV37"/>
    <mergeCell ref="BW37:CE37"/>
    <mergeCell ref="BW36:CE36"/>
    <mergeCell ref="CI36:CQ36"/>
    <mergeCell ref="CR36:DA36"/>
    <mergeCell ref="A36:D36"/>
    <mergeCell ref="E36:M36"/>
    <mergeCell ref="N36:AF36"/>
    <mergeCell ref="AG36:AS36"/>
    <mergeCell ref="AT36:BK36"/>
    <mergeCell ref="BL36:BV36"/>
    <mergeCell ref="CI35:CQ35"/>
    <mergeCell ref="CR35:DA35"/>
    <mergeCell ref="DB35:DO35"/>
    <mergeCell ref="DP35:EA35"/>
    <mergeCell ref="EB35:EM35"/>
    <mergeCell ref="EB34:EM34"/>
    <mergeCell ref="A35:D35"/>
    <mergeCell ref="E35:M35"/>
    <mergeCell ref="N35:AF35"/>
    <mergeCell ref="AG35:AS35"/>
    <mergeCell ref="AT35:BK35"/>
    <mergeCell ref="BL35:BV35"/>
    <mergeCell ref="BW35:CE35"/>
    <mergeCell ref="CI34:CQ34"/>
    <mergeCell ref="CR34:DA34"/>
    <mergeCell ref="DB34:DO34"/>
    <mergeCell ref="DP34:EA34"/>
    <mergeCell ref="DP33:EA33"/>
    <mergeCell ref="EB33:EM33"/>
    <mergeCell ref="A34:D34"/>
    <mergeCell ref="E34:M34"/>
    <mergeCell ref="N34:AF34"/>
    <mergeCell ref="AG34:AS34"/>
    <mergeCell ref="AT34:BK34"/>
    <mergeCell ref="BL34:BV34"/>
    <mergeCell ref="BW34:CE34"/>
    <mergeCell ref="CI33:CQ33"/>
    <mergeCell ref="CR33:DA33"/>
    <mergeCell ref="DB33:DO33"/>
    <mergeCell ref="DB32:DO32"/>
    <mergeCell ref="DP32:EA32"/>
    <mergeCell ref="EB32:EM32"/>
    <mergeCell ref="A33:D33"/>
    <mergeCell ref="E33:M33"/>
    <mergeCell ref="N33:AF33"/>
    <mergeCell ref="AG33:AS33"/>
    <mergeCell ref="AT33:BK33"/>
    <mergeCell ref="BL33:BV33"/>
    <mergeCell ref="BW33:CE33"/>
    <mergeCell ref="BW32:CE32"/>
    <mergeCell ref="CI32:CQ32"/>
    <mergeCell ref="CR32:DA32"/>
    <mergeCell ref="A32:D32"/>
    <mergeCell ref="E32:M32"/>
    <mergeCell ref="N32:AF32"/>
    <mergeCell ref="AG32:AS32"/>
    <mergeCell ref="AT32:BK32"/>
    <mergeCell ref="BL32:BV32"/>
    <mergeCell ref="CI31:CQ31"/>
    <mergeCell ref="CR31:DA31"/>
    <mergeCell ref="DB31:DO31"/>
    <mergeCell ref="DP31:EA31"/>
    <mergeCell ref="EB31:EM31"/>
    <mergeCell ref="EB30:EM30"/>
    <mergeCell ref="A31:D31"/>
    <mergeCell ref="E31:M31"/>
    <mergeCell ref="N31:AF31"/>
    <mergeCell ref="AG31:AS31"/>
    <mergeCell ref="AT31:BK31"/>
    <mergeCell ref="BL31:BV31"/>
    <mergeCell ref="BW31:CE31"/>
    <mergeCell ref="CI30:CQ30"/>
    <mergeCell ref="CR30:DA30"/>
    <mergeCell ref="DB30:DO30"/>
    <mergeCell ref="DP30:EA30"/>
    <mergeCell ref="DP29:EA29"/>
    <mergeCell ref="EB29:EM29"/>
    <mergeCell ref="A30:D30"/>
    <mergeCell ref="E30:M30"/>
    <mergeCell ref="N30:AF30"/>
    <mergeCell ref="AG30:AS30"/>
    <mergeCell ref="AT30:BK30"/>
    <mergeCell ref="BL30:BV30"/>
    <mergeCell ref="BW30:CE30"/>
    <mergeCell ref="CI29:CQ29"/>
    <mergeCell ref="CR29:DA29"/>
    <mergeCell ref="DB29:DO29"/>
    <mergeCell ref="DB28:DO28"/>
    <mergeCell ref="DP28:EA28"/>
    <mergeCell ref="EB28:EM28"/>
    <mergeCell ref="A29:D29"/>
    <mergeCell ref="E29:M29"/>
    <mergeCell ref="N29:AF29"/>
    <mergeCell ref="AG29:AS29"/>
    <mergeCell ref="AT29:BK29"/>
    <mergeCell ref="BL29:BV29"/>
    <mergeCell ref="BW29:CE29"/>
    <mergeCell ref="BL28:BV28"/>
    <mergeCell ref="BW28:CE28"/>
    <mergeCell ref="CG28:CH28"/>
    <mergeCell ref="CI28:CQ28"/>
    <mergeCell ref="CR28:DA28"/>
    <mergeCell ref="CI27:CQ27"/>
    <mergeCell ref="CR27:DA27"/>
    <mergeCell ref="DB27:DO27"/>
    <mergeCell ref="DP27:EA27"/>
    <mergeCell ref="EB27:EM27"/>
    <mergeCell ref="A28:D28"/>
    <mergeCell ref="E28:M28"/>
    <mergeCell ref="N28:AF28"/>
    <mergeCell ref="AG28:AS28"/>
    <mergeCell ref="AT28:BK28"/>
    <mergeCell ref="EB26:EM26"/>
    <mergeCell ref="A27:D27"/>
    <mergeCell ref="E27:M27"/>
    <mergeCell ref="N27:AF27"/>
    <mergeCell ref="AG27:AS27"/>
    <mergeCell ref="AT27:BK27"/>
    <mergeCell ref="BL27:BV27"/>
    <mergeCell ref="BW27:CE27"/>
    <mergeCell ref="CG27:CH27"/>
    <mergeCell ref="BL26:BV26"/>
    <mergeCell ref="BW26:CE26"/>
    <mergeCell ref="CF26:CQ26"/>
    <mergeCell ref="CR26:DA26"/>
    <mergeCell ref="DB26:DO26"/>
    <mergeCell ref="DP26:EA26"/>
    <mergeCell ref="CF25:CQ25"/>
    <mergeCell ref="CR25:DA25"/>
    <mergeCell ref="DB25:DO25"/>
    <mergeCell ref="DP25:EA25"/>
    <mergeCell ref="EB25:EM25"/>
    <mergeCell ref="A26:D26"/>
    <mergeCell ref="E26:M26"/>
    <mergeCell ref="N26:AF26"/>
    <mergeCell ref="AG26:AS26"/>
    <mergeCell ref="AT26:BK26"/>
    <mergeCell ref="CR24:DA24"/>
    <mergeCell ref="DB24:DO24"/>
    <mergeCell ref="DP24:EA24"/>
    <mergeCell ref="EB24:EM24"/>
    <mergeCell ref="A25:D25"/>
    <mergeCell ref="E25:M25"/>
    <mergeCell ref="N25:AS25"/>
    <mergeCell ref="AT25:BK25"/>
    <mergeCell ref="BL25:BV25"/>
    <mergeCell ref="BW25:CE25"/>
    <mergeCell ref="AY21:CE22"/>
    <mergeCell ref="CF21:DJ22"/>
    <mergeCell ref="DW21:EM22"/>
    <mergeCell ref="A24:D24"/>
    <mergeCell ref="E24:M24"/>
    <mergeCell ref="N24:AS24"/>
    <mergeCell ref="AT24:BK24"/>
    <mergeCell ref="BL24:BV24"/>
    <mergeCell ref="BW24:CE24"/>
    <mergeCell ref="CF24:CQ24"/>
    <mergeCell ref="AY16:CE19"/>
    <mergeCell ref="CF16:DJ19"/>
    <mergeCell ref="DW16:EM19"/>
    <mergeCell ref="AY20:CE20"/>
    <mergeCell ref="CF20:DJ20"/>
    <mergeCell ref="DW20:EM20"/>
    <mergeCell ref="AY13:CE13"/>
    <mergeCell ref="CF13:DJ13"/>
    <mergeCell ref="DW13:EM13"/>
    <mergeCell ref="AY14:CE14"/>
    <mergeCell ref="CF14:DJ14"/>
    <mergeCell ref="DW14:EM15"/>
    <mergeCell ref="AY15:DJ15"/>
    <mergeCell ref="DW8:EM8"/>
    <mergeCell ref="DW9:EM9"/>
    <mergeCell ref="AY10:DJ12"/>
    <mergeCell ref="DW10:EM10"/>
    <mergeCell ref="DW11:EM11"/>
    <mergeCell ref="DW12:EM12"/>
    <mergeCell ref="A6:CE6"/>
    <mergeCell ref="CF6:EM6"/>
    <mergeCell ref="AB7:BH7"/>
    <mergeCell ref="BI7:BK7"/>
    <mergeCell ref="BM7:CE7"/>
    <mergeCell ref="CF7:CH7"/>
    <mergeCell ref="CI7:CL7"/>
    <mergeCell ref="CM7:CP7"/>
    <mergeCell ref="A71:D71"/>
    <mergeCell ref="E71:M71"/>
    <mergeCell ref="N71:AF71"/>
    <mergeCell ref="AG71:AS71"/>
    <mergeCell ref="BL71:BV71"/>
    <mergeCell ref="AT71:BK71"/>
    <mergeCell ref="DB71:DO71"/>
    <mergeCell ref="DP71:EA71"/>
    <mergeCell ref="EB71:EM71"/>
    <mergeCell ref="A69:D69"/>
    <mergeCell ref="E69:M69"/>
    <mergeCell ref="N69:AF69"/>
    <mergeCell ref="AG69:AS69"/>
    <mergeCell ref="AT69:BK69"/>
    <mergeCell ref="BL69:BV69"/>
    <mergeCell ref="BW69:CE69"/>
    <mergeCell ref="CI69:CQ69"/>
    <mergeCell ref="CR69:DA69"/>
    <mergeCell ref="DB69:DO69"/>
    <mergeCell ref="DP69:EA69"/>
    <mergeCell ref="EB69:EM69"/>
    <mergeCell ref="A70:D70"/>
    <mergeCell ref="E70:M70"/>
    <mergeCell ref="N70:AF70"/>
    <mergeCell ref="AG70:AS70"/>
    <mergeCell ref="AT70:BK70"/>
    <mergeCell ref="BL70:BV70"/>
    <mergeCell ref="BW70:CE70"/>
    <mergeCell ref="CI70:CQ70"/>
    <mergeCell ref="CR70:DA70"/>
    <mergeCell ref="DB70:DO70"/>
    <mergeCell ref="DP70:EA70"/>
    <mergeCell ref="EB70:EM70"/>
    <mergeCell ref="A44:D44"/>
    <mergeCell ref="E44:M44"/>
    <mergeCell ref="N44:AF44"/>
    <mergeCell ref="AG44:AS44"/>
    <mergeCell ref="BL44:BV44"/>
    <mergeCell ref="BW44:CE44"/>
    <mergeCell ref="AT44:BK44"/>
    <mergeCell ref="CI44:CQ44"/>
    <mergeCell ref="CR44:DA44"/>
    <mergeCell ref="DB44:DO44"/>
    <mergeCell ref="DP44:EA44"/>
    <mergeCell ref="EB44:EM44"/>
    <mergeCell ref="A39:D39"/>
    <mergeCell ref="E39:M39"/>
    <mergeCell ref="N39:AF39"/>
    <mergeCell ref="AG39:AS39"/>
    <mergeCell ref="AT39:BK39"/>
    <mergeCell ref="BL39:BV39"/>
    <mergeCell ref="BW39:CE39"/>
    <mergeCell ref="CI39:CQ39"/>
    <mergeCell ref="CR39:DA39"/>
    <mergeCell ref="DB39:DO39"/>
    <mergeCell ref="DP39:EA39"/>
    <mergeCell ref="EB39:EM39"/>
    <mergeCell ref="CI43:CQ43"/>
    <mergeCell ref="CR43:DA43"/>
    <mergeCell ref="DB43:DO43"/>
    <mergeCell ref="A43:D43"/>
    <mergeCell ref="E43:M43"/>
    <mergeCell ref="N43:AF43"/>
    <mergeCell ref="AG43:AS43"/>
    <mergeCell ref="AT43:BK43"/>
    <mergeCell ref="BL43:BV43"/>
    <mergeCell ref="DB42:DO42"/>
    <mergeCell ref="DP42:EA42"/>
    <mergeCell ref="EB42:EM42"/>
    <mergeCell ref="BW42:CE42"/>
    <mergeCell ref="BW43:CE43"/>
    <mergeCell ref="A46:D46"/>
    <mergeCell ref="E46:M46"/>
    <mergeCell ref="N46:AF46"/>
    <mergeCell ref="AG46:AS46"/>
    <mergeCell ref="AT46:BK46"/>
    <mergeCell ref="A47:D47"/>
    <mergeCell ref="E47:M47"/>
    <mergeCell ref="N47:AF47"/>
    <mergeCell ref="AG47:AS47"/>
    <mergeCell ref="AT47:BK47"/>
    <mergeCell ref="BW47:CE47"/>
    <mergeCell ref="BL47:BV47"/>
    <mergeCell ref="CI46:CQ46"/>
    <mergeCell ref="DB47:DO47"/>
    <mergeCell ref="CR46:DA46"/>
    <mergeCell ref="DB46:DO46"/>
    <mergeCell ref="DP46:EA46"/>
    <mergeCell ref="EB46:EM46"/>
    <mergeCell ref="EB47:EM47"/>
    <mergeCell ref="A48:D48"/>
    <mergeCell ref="E48:M48"/>
    <mergeCell ref="N48:AF48"/>
    <mergeCell ref="AG48:AS48"/>
    <mergeCell ref="AT48:BK48"/>
    <mergeCell ref="BL48:BV48"/>
    <mergeCell ref="CI49:CQ49"/>
    <mergeCell ref="EB48:EM48"/>
    <mergeCell ref="CI48:CQ48"/>
    <mergeCell ref="CR48:DA48"/>
    <mergeCell ref="DP48:EA48"/>
    <mergeCell ref="DP47:EA47"/>
    <mergeCell ref="CI47:CQ47"/>
    <mergeCell ref="BW48:CE48"/>
    <mergeCell ref="CR47:DA47"/>
    <mergeCell ref="DB48:DO48"/>
    <mergeCell ref="A49:D49"/>
    <mergeCell ref="E49:M49"/>
    <mergeCell ref="N49:AF49"/>
    <mergeCell ref="AG49:AS49"/>
    <mergeCell ref="AT49:BK49"/>
    <mergeCell ref="BL49:BV49"/>
    <mergeCell ref="EB49:EM49"/>
    <mergeCell ref="A52:D52"/>
    <mergeCell ref="E52:M52"/>
    <mergeCell ref="N52:AF52"/>
    <mergeCell ref="AG52:AS52"/>
    <mergeCell ref="AT52:BK52"/>
    <mergeCell ref="BL52:BV52"/>
    <mergeCell ref="BW49:CE49"/>
    <mergeCell ref="BW52:CE52"/>
    <mergeCell ref="CR49:DA49"/>
    <mergeCell ref="EB52:EM52"/>
    <mergeCell ref="CR52:DA52"/>
    <mergeCell ref="DB52:DO52"/>
    <mergeCell ref="DP52:EA52"/>
    <mergeCell ref="CI52:CQ52"/>
    <mergeCell ref="DB49:DO49"/>
    <mergeCell ref="DB53:DO53"/>
    <mergeCell ref="DP53:EA53"/>
    <mergeCell ref="AG53:AS53"/>
    <mergeCell ref="AT53:BK53"/>
    <mergeCell ref="BL53:BV53"/>
    <mergeCell ref="DP49:EA49"/>
    <mergeCell ref="EB53:EM53"/>
    <mergeCell ref="A54:D54"/>
    <mergeCell ref="E54:M54"/>
    <mergeCell ref="N54:AF54"/>
    <mergeCell ref="AG54:AS54"/>
    <mergeCell ref="AT54:BK54"/>
    <mergeCell ref="BL54:BV54"/>
    <mergeCell ref="A53:D53"/>
    <mergeCell ref="E53:M53"/>
    <mergeCell ref="N53:AF53"/>
    <mergeCell ref="CI54:CQ54"/>
    <mergeCell ref="CR54:DA54"/>
    <mergeCell ref="BW53:CE53"/>
    <mergeCell ref="CI53:CQ53"/>
    <mergeCell ref="CR53:DA53"/>
    <mergeCell ref="DP54:EA54"/>
    <mergeCell ref="EB54:EM54"/>
    <mergeCell ref="A55:D55"/>
    <mergeCell ref="E55:M55"/>
    <mergeCell ref="N55:AF55"/>
    <mergeCell ref="AG55:AS55"/>
    <mergeCell ref="AT55:BK55"/>
    <mergeCell ref="BL55:BV55"/>
    <mergeCell ref="BW55:CE55"/>
    <mergeCell ref="BW54:CE54"/>
    <mergeCell ref="CI55:CQ55"/>
    <mergeCell ref="CR55:DA55"/>
    <mergeCell ref="DB55:DO55"/>
    <mergeCell ref="DB54:DO54"/>
    <mergeCell ref="EB55:EM55"/>
    <mergeCell ref="A58:D58"/>
    <mergeCell ref="E58:M58"/>
    <mergeCell ref="N58:AF58"/>
    <mergeCell ref="AG58:AS58"/>
    <mergeCell ref="AT58:BK58"/>
    <mergeCell ref="BL58:BV58"/>
    <mergeCell ref="BW58:CE58"/>
    <mergeCell ref="CI58:CQ58"/>
    <mergeCell ref="CR58:DA58"/>
    <mergeCell ref="DB58:DO58"/>
    <mergeCell ref="DP58:EA58"/>
    <mergeCell ref="DP55:EA55"/>
    <mergeCell ref="DP56:EA56"/>
    <mergeCell ref="DB56:DO56"/>
    <mergeCell ref="EB58:EM58"/>
    <mergeCell ref="A61:D61"/>
    <mergeCell ref="E61:M61"/>
    <mergeCell ref="N61:AF61"/>
    <mergeCell ref="AG61:AS61"/>
    <mergeCell ref="AT61:BK61"/>
    <mergeCell ref="BL61:BV61"/>
    <mergeCell ref="BW61:CE61"/>
    <mergeCell ref="CI63:CQ63"/>
    <mergeCell ref="CR63:DA63"/>
    <mergeCell ref="DB63:DO63"/>
    <mergeCell ref="DP63:EA63"/>
    <mergeCell ref="EB63:EM63"/>
    <mergeCell ref="CR64:DA64"/>
    <mergeCell ref="A64:D64"/>
    <mergeCell ref="E64:M64"/>
    <mergeCell ref="N64:AF64"/>
    <mergeCell ref="AG64:AS64"/>
    <mergeCell ref="AT64:BK64"/>
    <mergeCell ref="BL64:BV64"/>
    <mergeCell ref="BW67:CE67"/>
    <mergeCell ref="DB64:DO64"/>
    <mergeCell ref="DP64:EA64"/>
    <mergeCell ref="EB64:EM64"/>
    <mergeCell ref="BW64:CE64"/>
    <mergeCell ref="CI64:CQ64"/>
    <mergeCell ref="A67:D67"/>
    <mergeCell ref="E67:M67"/>
    <mergeCell ref="N67:AF67"/>
    <mergeCell ref="AG67:AS67"/>
    <mergeCell ref="AT67:BK67"/>
    <mergeCell ref="BL67:BV67"/>
    <mergeCell ref="CI67:CQ67"/>
    <mergeCell ref="CR67:DA67"/>
    <mergeCell ref="DB67:DO67"/>
    <mergeCell ref="DP67:EA67"/>
    <mergeCell ref="EB67:EM67"/>
    <mergeCell ref="A68:D68"/>
    <mergeCell ref="E68:M68"/>
    <mergeCell ref="N68:AF68"/>
    <mergeCell ref="AG68:AS68"/>
    <mergeCell ref="AT68:BK68"/>
    <mergeCell ref="BL68:BV68"/>
    <mergeCell ref="BW68:CE68"/>
    <mergeCell ref="CI68:CQ68"/>
    <mergeCell ref="CR68:DA68"/>
    <mergeCell ref="DB68:DO68"/>
    <mergeCell ref="DP68:EA68"/>
    <mergeCell ref="EB68:EM68"/>
  </mergeCells>
  <printOptions/>
  <pageMargins left="0.1968503937007874" right="0" top="0.1968503937007874" bottom="0" header="0.2755905511811024" footer="0.2755905511811024"/>
  <pageSetup fitToHeight="1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FN103"/>
  <sheetViews>
    <sheetView view="pageBreakPreview" zoomScale="70" zoomScaleNormal="85" zoomScaleSheetLayoutView="70" zoomScalePageLayoutView="25" workbookViewId="0" topLeftCell="A13">
      <selection activeCell="E38" sqref="E38:M38"/>
    </sheetView>
  </sheetViews>
  <sheetFormatPr defaultColWidth="1.12109375" defaultRowHeight="12.75"/>
  <cols>
    <col min="1" max="4" width="1.12109375" style="1" customWidth="1"/>
    <col min="5" max="6" width="1.12109375" style="59" customWidth="1"/>
    <col min="7" max="10" width="2.75390625" style="59" customWidth="1"/>
    <col min="11" max="11" width="3.00390625" style="59" customWidth="1"/>
    <col min="12" max="12" width="2.25390625" style="59" customWidth="1"/>
    <col min="13" max="45" width="1.12109375" style="1" customWidth="1"/>
    <col min="46" max="63" width="1.75390625" style="1" customWidth="1"/>
    <col min="64" max="64" width="1.12109375" style="1" customWidth="1"/>
    <col min="65" max="65" width="1.75390625" style="1" customWidth="1"/>
    <col min="66" max="83" width="1.12109375" style="1" customWidth="1"/>
    <col min="84" max="84" width="2.50390625" style="1" customWidth="1"/>
    <col min="85" max="90" width="1.12109375" style="1" customWidth="1"/>
    <col min="91" max="114" width="1.12109375" style="44" customWidth="1"/>
    <col min="115" max="167" width="1.12109375" style="1" customWidth="1"/>
    <col min="168" max="168" width="14.875" style="35" customWidth="1"/>
    <col min="169" max="170" width="14.875" style="1" customWidth="1"/>
    <col min="171" max="16384" width="1.12109375" style="1" customWidth="1"/>
  </cols>
  <sheetData>
    <row r="1" spans="5:168" s="2" customFormat="1" ht="9.75">
      <c r="E1" s="55"/>
      <c r="F1" s="55"/>
      <c r="G1" s="55"/>
      <c r="H1" s="55"/>
      <c r="I1" s="55"/>
      <c r="J1" s="55"/>
      <c r="K1" s="55"/>
      <c r="L1" s="55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FK1" s="3" t="s">
        <v>0</v>
      </c>
      <c r="FL1" s="31"/>
    </row>
    <row r="2" spans="5:168" s="2" customFormat="1" ht="9.75">
      <c r="E2" s="55"/>
      <c r="F2" s="55"/>
      <c r="G2" s="55"/>
      <c r="H2" s="55"/>
      <c r="I2" s="55"/>
      <c r="J2" s="55"/>
      <c r="K2" s="55"/>
      <c r="L2" s="55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FK2" s="3" t="s">
        <v>113</v>
      </c>
      <c r="FL2" s="31"/>
    </row>
    <row r="3" spans="5:168" s="2" customFormat="1" ht="9.75">
      <c r="E3" s="55"/>
      <c r="F3" s="55"/>
      <c r="G3" s="55"/>
      <c r="H3" s="55"/>
      <c r="I3" s="55"/>
      <c r="J3" s="55"/>
      <c r="K3" s="55"/>
      <c r="L3" s="55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FK3" s="3" t="s">
        <v>1</v>
      </c>
      <c r="FL3" s="31"/>
    </row>
    <row r="4" spans="5:168" s="2" customFormat="1" ht="9.75">
      <c r="E4" s="55"/>
      <c r="F4" s="55"/>
      <c r="G4" s="55"/>
      <c r="H4" s="55"/>
      <c r="I4" s="55"/>
      <c r="J4" s="55"/>
      <c r="K4" s="55"/>
      <c r="L4" s="55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FK4" s="3" t="s">
        <v>2</v>
      </c>
      <c r="FL4" s="31"/>
    </row>
    <row r="5" spans="5:168" s="10" customFormat="1" ht="9.75">
      <c r="E5" s="56"/>
      <c r="F5" s="56"/>
      <c r="G5" s="56"/>
      <c r="H5" s="56"/>
      <c r="I5" s="56"/>
      <c r="J5" s="56"/>
      <c r="K5" s="56"/>
      <c r="L5" s="56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FK5" s="11" t="s">
        <v>60</v>
      </c>
      <c r="FL5" s="32"/>
    </row>
    <row r="6" spans="1:168" s="4" customFormat="1" ht="17.25">
      <c r="A6" s="91" t="s">
        <v>143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2" t="s">
        <v>144</v>
      </c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33"/>
    </row>
    <row r="7" spans="5:168" s="4" customFormat="1" ht="17.25">
      <c r="E7" s="57"/>
      <c r="F7" s="57"/>
      <c r="G7" s="57"/>
      <c r="H7" s="57"/>
      <c r="I7" s="57"/>
      <c r="J7" s="57"/>
      <c r="K7" s="57"/>
      <c r="L7" s="57"/>
      <c r="AB7" s="91" t="s">
        <v>145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3" t="s">
        <v>137</v>
      </c>
      <c r="BJ7" s="93"/>
      <c r="BK7" s="93"/>
      <c r="BL7" s="9"/>
      <c r="BM7" s="91" t="s">
        <v>33</v>
      </c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 t="s">
        <v>34</v>
      </c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4" t="s">
        <v>138</v>
      </c>
      <c r="DB7" s="94"/>
      <c r="DC7" s="94"/>
      <c r="DD7" s="94"/>
      <c r="DE7" s="95" t="s">
        <v>3</v>
      </c>
      <c r="DF7" s="95"/>
      <c r="DG7" s="95"/>
      <c r="DH7" s="95"/>
      <c r="DI7" s="95"/>
      <c r="DJ7" s="95"/>
      <c r="DK7" s="93" t="s">
        <v>151</v>
      </c>
      <c r="DL7" s="93"/>
      <c r="DM7" s="93"/>
      <c r="DN7" s="93"/>
      <c r="DP7" s="5" t="s">
        <v>4</v>
      </c>
      <c r="FL7" s="33"/>
    </row>
    <row r="8" spans="5:168" s="13" customFormat="1" ht="13.5">
      <c r="E8" s="58"/>
      <c r="F8" s="58"/>
      <c r="G8" s="58"/>
      <c r="H8" s="58"/>
      <c r="I8" s="58"/>
      <c r="J8" s="58"/>
      <c r="K8" s="58"/>
      <c r="L8" s="58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EU8" s="96" t="s">
        <v>35</v>
      </c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34"/>
    </row>
    <row r="9" spans="5:168" s="13" customFormat="1" ht="13.5">
      <c r="E9" s="58"/>
      <c r="F9" s="58"/>
      <c r="G9" s="58"/>
      <c r="H9" s="58"/>
      <c r="I9" s="58"/>
      <c r="J9" s="58"/>
      <c r="K9" s="58"/>
      <c r="L9" s="58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ES9" s="16" t="s">
        <v>36</v>
      </c>
      <c r="EU9" s="97" t="s">
        <v>157</v>
      </c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34"/>
    </row>
    <row r="10" spans="1:168" s="13" customFormat="1" ht="13.5">
      <c r="A10" s="17" t="s">
        <v>39</v>
      </c>
      <c r="E10" s="58"/>
      <c r="F10" s="58"/>
      <c r="G10" s="58"/>
      <c r="H10" s="58"/>
      <c r="I10" s="58"/>
      <c r="J10" s="58"/>
      <c r="K10" s="58"/>
      <c r="L10" s="58"/>
      <c r="AY10" s="98" t="s">
        <v>132</v>
      </c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S10" s="16" t="s">
        <v>61</v>
      </c>
      <c r="EU10" s="97" t="s">
        <v>130</v>
      </c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34"/>
    </row>
    <row r="11" spans="1:168" s="13" customFormat="1" ht="13.5">
      <c r="A11" s="17" t="s">
        <v>40</v>
      </c>
      <c r="E11" s="58"/>
      <c r="F11" s="58"/>
      <c r="G11" s="58"/>
      <c r="H11" s="58"/>
      <c r="I11" s="58"/>
      <c r="J11" s="58"/>
      <c r="K11" s="58"/>
      <c r="L11" s="5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S11" s="16" t="s">
        <v>37</v>
      </c>
      <c r="EU11" s="97" t="s">
        <v>128</v>
      </c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34"/>
    </row>
    <row r="12" spans="1:168" s="13" customFormat="1" ht="13.5">
      <c r="A12" s="17" t="s">
        <v>41</v>
      </c>
      <c r="E12" s="58"/>
      <c r="F12" s="58"/>
      <c r="G12" s="58"/>
      <c r="H12" s="58"/>
      <c r="I12" s="58"/>
      <c r="J12" s="58"/>
      <c r="K12" s="58"/>
      <c r="L12" s="58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S12" s="16" t="s">
        <v>38</v>
      </c>
      <c r="EU12" s="97" t="s">
        <v>129</v>
      </c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34"/>
    </row>
    <row r="13" spans="1:168" s="13" customFormat="1" ht="13.5">
      <c r="A13" s="17" t="s">
        <v>43</v>
      </c>
      <c r="E13" s="58"/>
      <c r="F13" s="58"/>
      <c r="G13" s="58"/>
      <c r="H13" s="58"/>
      <c r="I13" s="58"/>
      <c r="J13" s="58"/>
      <c r="K13" s="58"/>
      <c r="L13" s="58"/>
      <c r="AY13" s="100" t="s">
        <v>134</v>
      </c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 t="s">
        <v>135</v>
      </c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S13" s="16" t="s">
        <v>42</v>
      </c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34"/>
    </row>
    <row r="14" spans="1:168" s="13" customFormat="1" ht="13.5">
      <c r="A14" s="17" t="s">
        <v>45</v>
      </c>
      <c r="E14" s="58"/>
      <c r="F14" s="58"/>
      <c r="G14" s="58"/>
      <c r="H14" s="58"/>
      <c r="I14" s="58"/>
      <c r="J14" s="58"/>
      <c r="K14" s="58"/>
      <c r="L14" s="58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S14" s="16" t="s">
        <v>44</v>
      </c>
      <c r="EU14" s="103" t="s">
        <v>131</v>
      </c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5"/>
      <c r="FL14" s="34"/>
    </row>
    <row r="15" spans="1:168" s="13" customFormat="1" ht="13.5">
      <c r="A15" s="17" t="s">
        <v>47</v>
      </c>
      <c r="E15" s="58"/>
      <c r="F15" s="58"/>
      <c r="G15" s="58"/>
      <c r="H15" s="58"/>
      <c r="I15" s="58"/>
      <c r="J15" s="58"/>
      <c r="K15" s="58"/>
      <c r="L15" s="58"/>
      <c r="AY15" s="100" t="s">
        <v>133</v>
      </c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U15" s="106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8"/>
      <c r="FL15" s="34"/>
    </row>
    <row r="16" spans="1:168" s="13" customFormat="1" ht="13.5">
      <c r="A16" s="17" t="s">
        <v>62</v>
      </c>
      <c r="E16" s="58"/>
      <c r="F16" s="58"/>
      <c r="G16" s="58"/>
      <c r="H16" s="58"/>
      <c r="I16" s="58"/>
      <c r="J16" s="58"/>
      <c r="K16" s="58"/>
      <c r="L16" s="58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S16" s="16" t="s">
        <v>61</v>
      </c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34"/>
    </row>
    <row r="17" spans="1:168" s="13" customFormat="1" ht="13.5">
      <c r="A17" s="17" t="s">
        <v>63</v>
      </c>
      <c r="E17" s="58"/>
      <c r="F17" s="58"/>
      <c r="G17" s="58"/>
      <c r="H17" s="58"/>
      <c r="I17" s="58"/>
      <c r="J17" s="58"/>
      <c r="K17" s="58"/>
      <c r="L17" s="58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S17" s="16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34"/>
    </row>
    <row r="18" spans="1:168" s="13" customFormat="1" ht="13.5">
      <c r="A18" s="17" t="s">
        <v>64</v>
      </c>
      <c r="E18" s="58"/>
      <c r="F18" s="58"/>
      <c r="G18" s="58"/>
      <c r="H18" s="58"/>
      <c r="I18" s="58"/>
      <c r="J18" s="58"/>
      <c r="K18" s="58"/>
      <c r="L18" s="58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S18" s="16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34"/>
    </row>
    <row r="19" spans="1:168" s="13" customFormat="1" ht="13.5">
      <c r="A19" s="17" t="s">
        <v>65</v>
      </c>
      <c r="E19" s="58"/>
      <c r="F19" s="58"/>
      <c r="G19" s="58"/>
      <c r="H19" s="58"/>
      <c r="I19" s="58"/>
      <c r="J19" s="58"/>
      <c r="K19" s="58"/>
      <c r="L19" s="58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34"/>
    </row>
    <row r="20" spans="1:168" s="13" customFormat="1" ht="13.5">
      <c r="A20" s="17" t="s">
        <v>66</v>
      </c>
      <c r="E20" s="58"/>
      <c r="F20" s="58"/>
      <c r="G20" s="58"/>
      <c r="H20" s="58"/>
      <c r="I20" s="58"/>
      <c r="J20" s="58"/>
      <c r="K20" s="58"/>
      <c r="L20" s="58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S20" s="16" t="s">
        <v>67</v>
      </c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34"/>
    </row>
    <row r="21" spans="1:168" s="13" customFormat="1" ht="13.5">
      <c r="A21" s="17" t="s">
        <v>48</v>
      </c>
      <c r="E21" s="58"/>
      <c r="F21" s="58"/>
      <c r="G21" s="58"/>
      <c r="H21" s="58"/>
      <c r="I21" s="58"/>
      <c r="J21" s="58"/>
      <c r="K21" s="58"/>
      <c r="L21" s="58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S21" s="16" t="s">
        <v>46</v>
      </c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34"/>
    </row>
    <row r="22" spans="1:168" s="13" customFormat="1" ht="13.5">
      <c r="A22" s="17" t="s">
        <v>49</v>
      </c>
      <c r="E22" s="58"/>
      <c r="F22" s="58"/>
      <c r="G22" s="58"/>
      <c r="H22" s="58"/>
      <c r="I22" s="58"/>
      <c r="J22" s="58"/>
      <c r="K22" s="58"/>
      <c r="L22" s="58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34"/>
    </row>
    <row r="23" ht="6.75" customHeight="1"/>
    <row r="24" spans="1:168" s="6" customFormat="1" ht="12.75">
      <c r="A24" s="114" t="s">
        <v>5</v>
      </c>
      <c r="B24" s="115"/>
      <c r="C24" s="115"/>
      <c r="D24" s="116"/>
      <c r="E24" s="114" t="s">
        <v>123</v>
      </c>
      <c r="F24" s="115"/>
      <c r="G24" s="115"/>
      <c r="H24" s="115"/>
      <c r="I24" s="115"/>
      <c r="J24" s="115"/>
      <c r="K24" s="115"/>
      <c r="L24" s="115"/>
      <c r="M24" s="116"/>
      <c r="N24" s="114" t="s">
        <v>8</v>
      </c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14" t="s">
        <v>75</v>
      </c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6"/>
      <c r="BL24" s="114" t="s">
        <v>76</v>
      </c>
      <c r="BM24" s="115"/>
      <c r="BN24" s="115"/>
      <c r="BO24" s="115"/>
      <c r="BP24" s="115"/>
      <c r="BQ24" s="115"/>
      <c r="BR24" s="115"/>
      <c r="BS24" s="115"/>
      <c r="BT24" s="115"/>
      <c r="BU24" s="115"/>
      <c r="BV24" s="116"/>
      <c r="BW24" s="114"/>
      <c r="BX24" s="115"/>
      <c r="BY24" s="115"/>
      <c r="BZ24" s="115"/>
      <c r="CA24" s="115"/>
      <c r="CB24" s="115"/>
      <c r="CC24" s="115"/>
      <c r="CD24" s="115"/>
      <c r="CE24" s="115"/>
      <c r="CF24" s="115" t="s">
        <v>18</v>
      </c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6"/>
      <c r="DP24" s="114" t="s">
        <v>26</v>
      </c>
      <c r="DQ24" s="115"/>
      <c r="DR24" s="115"/>
      <c r="DS24" s="115"/>
      <c r="DT24" s="115"/>
      <c r="DU24" s="115"/>
      <c r="DV24" s="115"/>
      <c r="DW24" s="115"/>
      <c r="DX24" s="115"/>
      <c r="DY24" s="116"/>
      <c r="DZ24" s="114" t="s">
        <v>95</v>
      </c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6"/>
      <c r="EN24" s="114" t="s">
        <v>27</v>
      </c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6"/>
      <c r="EZ24" s="114" t="s">
        <v>30</v>
      </c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6"/>
      <c r="FL24" s="36"/>
    </row>
    <row r="25" spans="1:168" s="6" customFormat="1" ht="12.75">
      <c r="A25" s="117" t="s">
        <v>6</v>
      </c>
      <c r="B25" s="118"/>
      <c r="C25" s="118"/>
      <c r="D25" s="119"/>
      <c r="E25" s="117" t="s">
        <v>124</v>
      </c>
      <c r="F25" s="120"/>
      <c r="G25" s="120"/>
      <c r="H25" s="120"/>
      <c r="I25" s="120"/>
      <c r="J25" s="120"/>
      <c r="K25" s="120"/>
      <c r="L25" s="120"/>
      <c r="M25" s="119"/>
      <c r="N25" s="121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3"/>
      <c r="AT25" s="117" t="s">
        <v>20</v>
      </c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  <c r="BL25" s="117" t="s">
        <v>77</v>
      </c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21"/>
      <c r="BX25" s="122"/>
      <c r="BY25" s="122"/>
      <c r="BZ25" s="122"/>
      <c r="CA25" s="122"/>
      <c r="CB25" s="122"/>
      <c r="CC25" s="122"/>
      <c r="CD25" s="122"/>
      <c r="CE25" s="122"/>
      <c r="CF25" s="122" t="s">
        <v>19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3"/>
      <c r="DP25" s="117" t="s">
        <v>93</v>
      </c>
      <c r="DQ25" s="118"/>
      <c r="DR25" s="118"/>
      <c r="DS25" s="118"/>
      <c r="DT25" s="118"/>
      <c r="DU25" s="118"/>
      <c r="DV25" s="118"/>
      <c r="DW25" s="118"/>
      <c r="DX25" s="118"/>
      <c r="DY25" s="119"/>
      <c r="DZ25" s="117" t="s">
        <v>114</v>
      </c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9"/>
      <c r="EN25" s="117" t="s">
        <v>28</v>
      </c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9"/>
      <c r="EZ25" s="117" t="s">
        <v>31</v>
      </c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9"/>
      <c r="FL25" s="36"/>
    </row>
    <row r="26" spans="1:168" s="6" customFormat="1" ht="12.75">
      <c r="A26" s="117"/>
      <c r="B26" s="118"/>
      <c r="C26" s="118"/>
      <c r="D26" s="119"/>
      <c r="E26" s="117" t="s">
        <v>68</v>
      </c>
      <c r="F26" s="118"/>
      <c r="G26" s="118"/>
      <c r="H26" s="118"/>
      <c r="I26" s="118"/>
      <c r="J26" s="118"/>
      <c r="K26" s="118"/>
      <c r="L26" s="118"/>
      <c r="M26" s="119"/>
      <c r="N26" s="115" t="s">
        <v>70</v>
      </c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6"/>
      <c r="AG26" s="114" t="s">
        <v>15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17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L26" s="117" t="s">
        <v>78</v>
      </c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  <c r="BW26" s="114" t="s">
        <v>21</v>
      </c>
      <c r="BX26" s="115"/>
      <c r="BY26" s="115"/>
      <c r="BZ26" s="115"/>
      <c r="CA26" s="115"/>
      <c r="CB26" s="115"/>
      <c r="CC26" s="115"/>
      <c r="CD26" s="115"/>
      <c r="CE26" s="116"/>
      <c r="CF26" s="124" t="s">
        <v>86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6"/>
      <c r="DP26" s="117" t="s">
        <v>125</v>
      </c>
      <c r="DQ26" s="118"/>
      <c r="DR26" s="118"/>
      <c r="DS26" s="118"/>
      <c r="DT26" s="118"/>
      <c r="DU26" s="118"/>
      <c r="DV26" s="118"/>
      <c r="DW26" s="118"/>
      <c r="DX26" s="118"/>
      <c r="DY26" s="119"/>
      <c r="DZ26" s="117" t="s">
        <v>115</v>
      </c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9"/>
      <c r="EN26" s="117" t="s">
        <v>98</v>
      </c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9"/>
      <c r="EZ26" s="117" t="s">
        <v>32</v>
      </c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9"/>
      <c r="FL26" s="36"/>
    </row>
    <row r="27" spans="1:168" s="6" customFormat="1" ht="12.75">
      <c r="A27" s="117"/>
      <c r="B27" s="118"/>
      <c r="C27" s="118"/>
      <c r="D27" s="119"/>
      <c r="E27" s="117" t="s">
        <v>69</v>
      </c>
      <c r="F27" s="118"/>
      <c r="G27" s="118"/>
      <c r="H27" s="118"/>
      <c r="I27" s="118"/>
      <c r="J27" s="118"/>
      <c r="K27" s="118"/>
      <c r="L27" s="118"/>
      <c r="M27" s="119"/>
      <c r="N27" s="118" t="s">
        <v>71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  <c r="AG27" s="117" t="s">
        <v>16</v>
      </c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9"/>
      <c r="AT27" s="117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9"/>
      <c r="BL27" s="117" t="s">
        <v>14</v>
      </c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117"/>
      <c r="BX27" s="118"/>
      <c r="BY27" s="118"/>
      <c r="BZ27" s="118"/>
      <c r="CA27" s="118"/>
      <c r="CB27" s="118"/>
      <c r="CC27" s="118"/>
      <c r="CD27" s="118"/>
      <c r="CE27" s="119"/>
      <c r="CF27" s="114" t="s">
        <v>87</v>
      </c>
      <c r="CG27" s="115"/>
      <c r="CH27" s="115"/>
      <c r="CI27" s="115"/>
      <c r="CJ27" s="115"/>
      <c r="CK27" s="115"/>
      <c r="CL27" s="115"/>
      <c r="CM27" s="115"/>
      <c r="CN27" s="116"/>
      <c r="CO27" s="127" t="s">
        <v>23</v>
      </c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9"/>
      <c r="DG27" s="114" t="s">
        <v>91</v>
      </c>
      <c r="DH27" s="115"/>
      <c r="DI27" s="115"/>
      <c r="DJ27" s="115"/>
      <c r="DK27" s="115"/>
      <c r="DL27" s="115"/>
      <c r="DM27" s="115"/>
      <c r="DN27" s="115"/>
      <c r="DO27" s="116"/>
      <c r="DP27" s="117" t="s">
        <v>94</v>
      </c>
      <c r="DQ27" s="118"/>
      <c r="DR27" s="118"/>
      <c r="DS27" s="118"/>
      <c r="DT27" s="118"/>
      <c r="DU27" s="118"/>
      <c r="DV27" s="118"/>
      <c r="DW27" s="118"/>
      <c r="DX27" s="118"/>
      <c r="DY27" s="119"/>
      <c r="DZ27" s="117" t="s">
        <v>116</v>
      </c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9"/>
      <c r="EN27" s="117" t="s">
        <v>99</v>
      </c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9"/>
      <c r="EZ27" s="117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9"/>
      <c r="FL27" s="36"/>
    </row>
    <row r="28" spans="1:168" s="6" customFormat="1" ht="12.75">
      <c r="A28" s="117"/>
      <c r="B28" s="118"/>
      <c r="C28" s="118"/>
      <c r="D28" s="119"/>
      <c r="E28" s="117"/>
      <c r="F28" s="118"/>
      <c r="G28" s="118"/>
      <c r="H28" s="118"/>
      <c r="I28" s="118"/>
      <c r="J28" s="118"/>
      <c r="K28" s="118"/>
      <c r="L28" s="118"/>
      <c r="M28" s="119"/>
      <c r="N28" s="118" t="s">
        <v>11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117" t="s">
        <v>17</v>
      </c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9"/>
      <c r="AT28" s="117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9"/>
      <c r="BL28" s="117" t="s">
        <v>79</v>
      </c>
      <c r="BM28" s="118"/>
      <c r="BN28" s="118"/>
      <c r="BO28" s="118"/>
      <c r="BP28" s="118"/>
      <c r="BQ28" s="118"/>
      <c r="BR28" s="118"/>
      <c r="BS28" s="118"/>
      <c r="BT28" s="118"/>
      <c r="BU28" s="118"/>
      <c r="BV28" s="119"/>
      <c r="BW28" s="117"/>
      <c r="BX28" s="118"/>
      <c r="BY28" s="118"/>
      <c r="BZ28" s="118"/>
      <c r="CA28" s="118"/>
      <c r="CB28" s="118"/>
      <c r="CC28" s="118"/>
      <c r="CD28" s="118"/>
      <c r="CE28" s="119"/>
      <c r="CF28" s="117" t="s">
        <v>88</v>
      </c>
      <c r="CG28" s="118"/>
      <c r="CH28" s="118"/>
      <c r="CI28" s="118"/>
      <c r="CJ28" s="118"/>
      <c r="CK28" s="118"/>
      <c r="CL28" s="118"/>
      <c r="CM28" s="118"/>
      <c r="CN28" s="119"/>
      <c r="CO28" s="130" t="s">
        <v>24</v>
      </c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2"/>
      <c r="DG28" s="117" t="s">
        <v>92</v>
      </c>
      <c r="DH28" s="118"/>
      <c r="DI28" s="118"/>
      <c r="DJ28" s="118"/>
      <c r="DK28" s="118"/>
      <c r="DL28" s="118"/>
      <c r="DM28" s="118"/>
      <c r="DN28" s="118"/>
      <c r="DO28" s="119"/>
      <c r="DP28" s="117" t="s">
        <v>126</v>
      </c>
      <c r="DQ28" s="118"/>
      <c r="DR28" s="118"/>
      <c r="DS28" s="118"/>
      <c r="DT28" s="118"/>
      <c r="DU28" s="118"/>
      <c r="DV28" s="118"/>
      <c r="DW28" s="118"/>
      <c r="DX28" s="118"/>
      <c r="DY28" s="119"/>
      <c r="DZ28" s="117" t="s">
        <v>117</v>
      </c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9"/>
      <c r="EN28" s="117" t="s">
        <v>7</v>
      </c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9"/>
      <c r="EZ28" s="117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9"/>
      <c r="FL28" s="36"/>
    </row>
    <row r="29" spans="1:168" s="6" customFormat="1" ht="12.75">
      <c r="A29" s="117"/>
      <c r="B29" s="118"/>
      <c r="C29" s="118"/>
      <c r="D29" s="119"/>
      <c r="E29" s="117"/>
      <c r="F29" s="118"/>
      <c r="G29" s="118"/>
      <c r="H29" s="118"/>
      <c r="I29" s="118"/>
      <c r="J29" s="118"/>
      <c r="K29" s="118"/>
      <c r="L29" s="118"/>
      <c r="M29" s="119"/>
      <c r="N29" s="118" t="s">
        <v>12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9"/>
      <c r="AG29" s="117" t="s">
        <v>9</v>
      </c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9"/>
      <c r="AT29" s="117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9"/>
      <c r="BL29" s="117" t="s">
        <v>80</v>
      </c>
      <c r="BM29" s="118"/>
      <c r="BN29" s="118"/>
      <c r="BO29" s="118"/>
      <c r="BP29" s="118"/>
      <c r="BQ29" s="118"/>
      <c r="BR29" s="118"/>
      <c r="BS29" s="118"/>
      <c r="BT29" s="118"/>
      <c r="BU29" s="118"/>
      <c r="BV29" s="119"/>
      <c r="BW29" s="117"/>
      <c r="BX29" s="118"/>
      <c r="BY29" s="118"/>
      <c r="BZ29" s="118"/>
      <c r="CA29" s="118"/>
      <c r="CB29" s="118"/>
      <c r="CC29" s="118"/>
      <c r="CD29" s="118"/>
      <c r="CE29" s="119"/>
      <c r="CF29" s="117" t="s">
        <v>22</v>
      </c>
      <c r="CG29" s="118"/>
      <c r="CH29" s="118"/>
      <c r="CI29" s="118"/>
      <c r="CJ29" s="118"/>
      <c r="CK29" s="118"/>
      <c r="CL29" s="118"/>
      <c r="CM29" s="118"/>
      <c r="CN29" s="119"/>
      <c r="CO29" s="127" t="s">
        <v>89</v>
      </c>
      <c r="CP29" s="128"/>
      <c r="CQ29" s="128"/>
      <c r="CR29" s="128"/>
      <c r="CS29" s="128"/>
      <c r="CT29" s="128"/>
      <c r="CU29" s="128"/>
      <c r="CV29" s="128"/>
      <c r="CW29" s="129"/>
      <c r="CX29" s="127" t="s">
        <v>90</v>
      </c>
      <c r="CY29" s="128"/>
      <c r="CZ29" s="128"/>
      <c r="DA29" s="128"/>
      <c r="DB29" s="128"/>
      <c r="DC29" s="128"/>
      <c r="DD29" s="128"/>
      <c r="DE29" s="128"/>
      <c r="DF29" s="129"/>
      <c r="DG29" s="117" t="s">
        <v>25</v>
      </c>
      <c r="DH29" s="118"/>
      <c r="DI29" s="118"/>
      <c r="DJ29" s="118"/>
      <c r="DK29" s="118"/>
      <c r="DL29" s="118"/>
      <c r="DM29" s="118"/>
      <c r="DN29" s="118"/>
      <c r="DO29" s="119"/>
      <c r="DP29" s="117" t="s">
        <v>127</v>
      </c>
      <c r="DQ29" s="118"/>
      <c r="DR29" s="118"/>
      <c r="DS29" s="118"/>
      <c r="DT29" s="118"/>
      <c r="DU29" s="118"/>
      <c r="DV29" s="118"/>
      <c r="DW29" s="118"/>
      <c r="DX29" s="118"/>
      <c r="DY29" s="119"/>
      <c r="DZ29" s="117" t="s">
        <v>118</v>
      </c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9"/>
      <c r="EN29" s="117" t="s">
        <v>29</v>
      </c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9"/>
      <c r="EZ29" s="117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9"/>
      <c r="FL29" s="36"/>
    </row>
    <row r="30" spans="1:168" s="6" customFormat="1" ht="12.75">
      <c r="A30" s="117"/>
      <c r="B30" s="118"/>
      <c r="C30" s="118"/>
      <c r="D30" s="119"/>
      <c r="E30" s="117"/>
      <c r="F30" s="118"/>
      <c r="G30" s="118"/>
      <c r="H30" s="118"/>
      <c r="I30" s="118"/>
      <c r="J30" s="118"/>
      <c r="K30" s="118"/>
      <c r="L30" s="118"/>
      <c r="M30" s="119"/>
      <c r="N30" s="118" t="s">
        <v>13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9"/>
      <c r="AG30" s="117" t="s">
        <v>10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9"/>
      <c r="AT30" s="117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9"/>
      <c r="BL30" s="117" t="s">
        <v>81</v>
      </c>
      <c r="BM30" s="118"/>
      <c r="BN30" s="118"/>
      <c r="BO30" s="118"/>
      <c r="BP30" s="118"/>
      <c r="BQ30" s="118"/>
      <c r="BR30" s="118"/>
      <c r="BS30" s="118"/>
      <c r="BT30" s="118"/>
      <c r="BU30" s="118"/>
      <c r="BV30" s="119"/>
      <c r="BW30" s="117"/>
      <c r="BX30" s="118"/>
      <c r="BY30" s="118"/>
      <c r="BZ30" s="118"/>
      <c r="CA30" s="118"/>
      <c r="CB30" s="118"/>
      <c r="CC30" s="118"/>
      <c r="CD30" s="118"/>
      <c r="CE30" s="119"/>
      <c r="CF30" s="117"/>
      <c r="CG30" s="118"/>
      <c r="CH30" s="118"/>
      <c r="CI30" s="118"/>
      <c r="CJ30" s="118"/>
      <c r="CK30" s="118"/>
      <c r="CL30" s="118"/>
      <c r="CM30" s="118"/>
      <c r="CN30" s="119"/>
      <c r="CO30" s="133" t="s">
        <v>22</v>
      </c>
      <c r="CP30" s="134"/>
      <c r="CQ30" s="134"/>
      <c r="CR30" s="134"/>
      <c r="CS30" s="134"/>
      <c r="CT30" s="134"/>
      <c r="CU30" s="134"/>
      <c r="CV30" s="134"/>
      <c r="CW30" s="135"/>
      <c r="CX30" s="133" t="s">
        <v>22</v>
      </c>
      <c r="CY30" s="134"/>
      <c r="CZ30" s="134"/>
      <c r="DA30" s="134"/>
      <c r="DB30" s="134"/>
      <c r="DC30" s="134"/>
      <c r="DD30" s="134"/>
      <c r="DE30" s="134"/>
      <c r="DF30" s="135"/>
      <c r="DG30" s="117"/>
      <c r="DH30" s="118"/>
      <c r="DI30" s="118"/>
      <c r="DJ30" s="118"/>
      <c r="DK30" s="118"/>
      <c r="DL30" s="118"/>
      <c r="DM30" s="118"/>
      <c r="DN30" s="118"/>
      <c r="DO30" s="119"/>
      <c r="DP30" s="117"/>
      <c r="DQ30" s="118"/>
      <c r="DR30" s="118"/>
      <c r="DS30" s="118"/>
      <c r="DT30" s="118"/>
      <c r="DU30" s="118"/>
      <c r="DV30" s="118"/>
      <c r="DW30" s="118"/>
      <c r="DX30" s="118"/>
      <c r="DY30" s="119"/>
      <c r="DZ30" s="117" t="s">
        <v>96</v>
      </c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9"/>
      <c r="EN30" s="117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9"/>
      <c r="EZ30" s="117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9"/>
      <c r="FL30" s="36"/>
    </row>
    <row r="31" spans="1:168" s="6" customFormat="1" ht="12.75">
      <c r="A31" s="117"/>
      <c r="B31" s="118"/>
      <c r="C31" s="118"/>
      <c r="D31" s="119"/>
      <c r="E31" s="117"/>
      <c r="F31" s="118"/>
      <c r="G31" s="118"/>
      <c r="H31" s="118"/>
      <c r="I31" s="118"/>
      <c r="J31" s="118"/>
      <c r="K31" s="118"/>
      <c r="L31" s="118"/>
      <c r="M31" s="119"/>
      <c r="N31" s="118" t="s">
        <v>72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  <c r="AG31" s="117" t="s">
        <v>11</v>
      </c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9"/>
      <c r="AT31" s="117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9"/>
      <c r="BL31" s="117" t="s">
        <v>82</v>
      </c>
      <c r="BM31" s="118"/>
      <c r="BN31" s="118"/>
      <c r="BO31" s="118"/>
      <c r="BP31" s="118"/>
      <c r="BQ31" s="118"/>
      <c r="BR31" s="118"/>
      <c r="BS31" s="118"/>
      <c r="BT31" s="118"/>
      <c r="BU31" s="118"/>
      <c r="BV31" s="119"/>
      <c r="BW31" s="117"/>
      <c r="BX31" s="118"/>
      <c r="BY31" s="118"/>
      <c r="BZ31" s="118"/>
      <c r="CA31" s="118"/>
      <c r="CB31" s="118"/>
      <c r="CC31" s="118"/>
      <c r="CD31" s="118"/>
      <c r="CE31" s="119"/>
      <c r="CF31" s="117"/>
      <c r="CG31" s="118"/>
      <c r="CH31" s="118"/>
      <c r="CI31" s="118"/>
      <c r="CJ31" s="118"/>
      <c r="CK31" s="118"/>
      <c r="CL31" s="118"/>
      <c r="CM31" s="118"/>
      <c r="CN31" s="119"/>
      <c r="CO31" s="133"/>
      <c r="CP31" s="134"/>
      <c r="CQ31" s="134"/>
      <c r="CR31" s="134"/>
      <c r="CS31" s="134"/>
      <c r="CT31" s="134"/>
      <c r="CU31" s="134"/>
      <c r="CV31" s="134"/>
      <c r="CW31" s="135"/>
      <c r="CX31" s="133"/>
      <c r="CY31" s="134"/>
      <c r="CZ31" s="134"/>
      <c r="DA31" s="134"/>
      <c r="DB31" s="134"/>
      <c r="DC31" s="134"/>
      <c r="DD31" s="134"/>
      <c r="DE31" s="134"/>
      <c r="DF31" s="135"/>
      <c r="DG31" s="117"/>
      <c r="DH31" s="118"/>
      <c r="DI31" s="118"/>
      <c r="DJ31" s="118"/>
      <c r="DK31" s="118"/>
      <c r="DL31" s="118"/>
      <c r="DM31" s="118"/>
      <c r="DN31" s="118"/>
      <c r="DO31" s="119"/>
      <c r="DP31" s="117"/>
      <c r="DQ31" s="118"/>
      <c r="DR31" s="118"/>
      <c r="DS31" s="118"/>
      <c r="DT31" s="118"/>
      <c r="DU31" s="118"/>
      <c r="DV31" s="118"/>
      <c r="DW31" s="118"/>
      <c r="DX31" s="118"/>
      <c r="DY31" s="119"/>
      <c r="DZ31" s="117" t="s">
        <v>97</v>
      </c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9"/>
      <c r="EN31" s="117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9"/>
      <c r="EZ31" s="117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9"/>
      <c r="FL31" s="36"/>
    </row>
    <row r="32" spans="1:168" s="6" customFormat="1" ht="12.75">
      <c r="A32" s="117"/>
      <c r="B32" s="118"/>
      <c r="C32" s="118"/>
      <c r="D32" s="119"/>
      <c r="E32" s="117"/>
      <c r="F32" s="118"/>
      <c r="G32" s="118"/>
      <c r="H32" s="118"/>
      <c r="I32" s="118"/>
      <c r="J32" s="118"/>
      <c r="K32" s="118"/>
      <c r="L32" s="118"/>
      <c r="M32" s="119"/>
      <c r="N32" s="118" t="s">
        <v>73</v>
      </c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  <c r="AG32" s="117" t="s">
        <v>74</v>
      </c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9"/>
      <c r="AT32" s="117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9"/>
      <c r="BL32" s="117" t="s">
        <v>83</v>
      </c>
      <c r="BM32" s="118"/>
      <c r="BN32" s="118"/>
      <c r="BO32" s="118"/>
      <c r="BP32" s="118"/>
      <c r="BQ32" s="118"/>
      <c r="BR32" s="118"/>
      <c r="BS32" s="118"/>
      <c r="BT32" s="118"/>
      <c r="BU32" s="118"/>
      <c r="BV32" s="119"/>
      <c r="BW32" s="117"/>
      <c r="BX32" s="118"/>
      <c r="BY32" s="118"/>
      <c r="BZ32" s="118"/>
      <c r="CA32" s="118"/>
      <c r="CB32" s="118"/>
      <c r="CC32" s="118"/>
      <c r="CD32" s="118"/>
      <c r="CE32" s="119"/>
      <c r="CF32" s="117"/>
      <c r="CG32" s="118"/>
      <c r="CH32" s="118"/>
      <c r="CI32" s="118"/>
      <c r="CJ32" s="118"/>
      <c r="CK32" s="118"/>
      <c r="CL32" s="118"/>
      <c r="CM32" s="118"/>
      <c r="CN32" s="119"/>
      <c r="CO32" s="133"/>
      <c r="CP32" s="134"/>
      <c r="CQ32" s="134"/>
      <c r="CR32" s="134"/>
      <c r="CS32" s="134"/>
      <c r="CT32" s="134"/>
      <c r="CU32" s="134"/>
      <c r="CV32" s="134"/>
      <c r="CW32" s="135"/>
      <c r="CX32" s="133"/>
      <c r="CY32" s="134"/>
      <c r="CZ32" s="134"/>
      <c r="DA32" s="134"/>
      <c r="DB32" s="134"/>
      <c r="DC32" s="134"/>
      <c r="DD32" s="134"/>
      <c r="DE32" s="134"/>
      <c r="DF32" s="135"/>
      <c r="DG32" s="117"/>
      <c r="DH32" s="118"/>
      <c r="DI32" s="118"/>
      <c r="DJ32" s="118"/>
      <c r="DK32" s="118"/>
      <c r="DL32" s="118"/>
      <c r="DM32" s="118"/>
      <c r="DN32" s="118"/>
      <c r="DO32" s="119"/>
      <c r="DP32" s="117"/>
      <c r="DQ32" s="118"/>
      <c r="DR32" s="118"/>
      <c r="DS32" s="118"/>
      <c r="DT32" s="118"/>
      <c r="DU32" s="118"/>
      <c r="DV32" s="118"/>
      <c r="DW32" s="118"/>
      <c r="DX32" s="118"/>
      <c r="DY32" s="119"/>
      <c r="DZ32" s="117" t="s">
        <v>119</v>
      </c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9"/>
      <c r="EN32" s="117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9"/>
      <c r="EZ32" s="117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9"/>
      <c r="FL32" s="36"/>
    </row>
    <row r="33" spans="1:168" s="6" customFormat="1" ht="12.75">
      <c r="A33" s="117"/>
      <c r="B33" s="118"/>
      <c r="C33" s="118"/>
      <c r="D33" s="119"/>
      <c r="E33" s="117"/>
      <c r="F33" s="118"/>
      <c r="G33" s="118"/>
      <c r="H33" s="118"/>
      <c r="I33" s="118"/>
      <c r="J33" s="118"/>
      <c r="K33" s="118"/>
      <c r="L33" s="118"/>
      <c r="M33" s="119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  <c r="AG33" s="117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9"/>
      <c r="AT33" s="117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9"/>
      <c r="BL33" s="117" t="s">
        <v>84</v>
      </c>
      <c r="BM33" s="118"/>
      <c r="BN33" s="118"/>
      <c r="BO33" s="118"/>
      <c r="BP33" s="118"/>
      <c r="BQ33" s="118"/>
      <c r="BR33" s="118"/>
      <c r="BS33" s="118"/>
      <c r="BT33" s="118"/>
      <c r="BU33" s="118"/>
      <c r="BV33" s="119"/>
      <c r="BW33" s="117"/>
      <c r="BX33" s="118"/>
      <c r="BY33" s="118"/>
      <c r="BZ33" s="118"/>
      <c r="CA33" s="118"/>
      <c r="CB33" s="118"/>
      <c r="CC33" s="118"/>
      <c r="CD33" s="118"/>
      <c r="CE33" s="119"/>
      <c r="CF33" s="117"/>
      <c r="CG33" s="118"/>
      <c r="CH33" s="118"/>
      <c r="CI33" s="118"/>
      <c r="CJ33" s="118"/>
      <c r="CK33" s="118"/>
      <c r="CL33" s="118"/>
      <c r="CM33" s="118"/>
      <c r="CN33" s="119"/>
      <c r="CO33" s="133"/>
      <c r="CP33" s="134"/>
      <c r="CQ33" s="134"/>
      <c r="CR33" s="134"/>
      <c r="CS33" s="134"/>
      <c r="CT33" s="134"/>
      <c r="CU33" s="134"/>
      <c r="CV33" s="134"/>
      <c r="CW33" s="135"/>
      <c r="CX33" s="133"/>
      <c r="CY33" s="134"/>
      <c r="CZ33" s="134"/>
      <c r="DA33" s="134"/>
      <c r="DB33" s="134"/>
      <c r="DC33" s="134"/>
      <c r="DD33" s="134"/>
      <c r="DE33" s="134"/>
      <c r="DF33" s="135"/>
      <c r="DG33" s="117"/>
      <c r="DH33" s="118"/>
      <c r="DI33" s="118"/>
      <c r="DJ33" s="118"/>
      <c r="DK33" s="118"/>
      <c r="DL33" s="118"/>
      <c r="DM33" s="118"/>
      <c r="DN33" s="118"/>
      <c r="DO33" s="119"/>
      <c r="DP33" s="117"/>
      <c r="DQ33" s="118"/>
      <c r="DR33" s="118"/>
      <c r="DS33" s="118"/>
      <c r="DT33" s="118"/>
      <c r="DU33" s="118"/>
      <c r="DV33" s="118"/>
      <c r="DW33" s="118"/>
      <c r="DX33" s="118"/>
      <c r="DY33" s="119"/>
      <c r="DZ33" s="117" t="s">
        <v>120</v>
      </c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9"/>
      <c r="EN33" s="117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9"/>
      <c r="EZ33" s="117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9"/>
      <c r="FL33" s="36"/>
    </row>
    <row r="34" spans="1:168" s="6" customFormat="1" ht="12.75">
      <c r="A34" s="117"/>
      <c r="B34" s="118"/>
      <c r="C34" s="118"/>
      <c r="D34" s="119"/>
      <c r="E34" s="117"/>
      <c r="F34" s="118"/>
      <c r="G34" s="118"/>
      <c r="H34" s="118"/>
      <c r="I34" s="118"/>
      <c r="J34" s="118"/>
      <c r="K34" s="118"/>
      <c r="L34" s="118"/>
      <c r="M34" s="119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9"/>
      <c r="AG34" s="117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9"/>
      <c r="AT34" s="117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9"/>
      <c r="BL34" s="117" t="s">
        <v>85</v>
      </c>
      <c r="BM34" s="118"/>
      <c r="BN34" s="118"/>
      <c r="BO34" s="118"/>
      <c r="BP34" s="118"/>
      <c r="BQ34" s="118"/>
      <c r="BR34" s="118"/>
      <c r="BS34" s="118"/>
      <c r="BT34" s="118"/>
      <c r="BU34" s="118"/>
      <c r="BV34" s="119"/>
      <c r="BW34" s="117"/>
      <c r="BX34" s="118"/>
      <c r="BY34" s="118"/>
      <c r="BZ34" s="118"/>
      <c r="CA34" s="118"/>
      <c r="CB34" s="118"/>
      <c r="CC34" s="118"/>
      <c r="CD34" s="118"/>
      <c r="CE34" s="119"/>
      <c r="CF34" s="117"/>
      <c r="CG34" s="118"/>
      <c r="CH34" s="118"/>
      <c r="CI34" s="118"/>
      <c r="CJ34" s="118"/>
      <c r="CK34" s="118"/>
      <c r="CL34" s="118"/>
      <c r="CM34" s="118"/>
      <c r="CN34" s="119"/>
      <c r="CO34" s="133"/>
      <c r="CP34" s="134"/>
      <c r="CQ34" s="134"/>
      <c r="CR34" s="134"/>
      <c r="CS34" s="134"/>
      <c r="CT34" s="134"/>
      <c r="CU34" s="134"/>
      <c r="CV34" s="134"/>
      <c r="CW34" s="135"/>
      <c r="CX34" s="133"/>
      <c r="CY34" s="134"/>
      <c r="CZ34" s="134"/>
      <c r="DA34" s="134"/>
      <c r="DB34" s="134"/>
      <c r="DC34" s="134"/>
      <c r="DD34" s="134"/>
      <c r="DE34" s="134"/>
      <c r="DF34" s="135"/>
      <c r="DG34" s="117"/>
      <c r="DH34" s="118"/>
      <c r="DI34" s="118"/>
      <c r="DJ34" s="118"/>
      <c r="DK34" s="118"/>
      <c r="DL34" s="118"/>
      <c r="DM34" s="118"/>
      <c r="DN34" s="118"/>
      <c r="DO34" s="119"/>
      <c r="DP34" s="117"/>
      <c r="DQ34" s="118"/>
      <c r="DR34" s="118"/>
      <c r="DS34" s="118"/>
      <c r="DT34" s="118"/>
      <c r="DU34" s="118"/>
      <c r="DV34" s="118"/>
      <c r="DW34" s="118"/>
      <c r="DX34" s="118"/>
      <c r="DY34" s="119"/>
      <c r="DZ34" s="117" t="s">
        <v>121</v>
      </c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9"/>
      <c r="EN34" s="117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9"/>
      <c r="EZ34" s="117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9"/>
      <c r="FL34" s="36"/>
    </row>
    <row r="35" spans="1:168" s="6" customFormat="1" ht="12.75">
      <c r="A35" s="117"/>
      <c r="B35" s="118"/>
      <c r="C35" s="118"/>
      <c r="D35" s="119"/>
      <c r="E35" s="117"/>
      <c r="F35" s="118"/>
      <c r="G35" s="118"/>
      <c r="H35" s="118"/>
      <c r="I35" s="118"/>
      <c r="J35" s="118"/>
      <c r="K35" s="118"/>
      <c r="L35" s="118"/>
      <c r="M35" s="119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9"/>
      <c r="AG35" s="117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9"/>
      <c r="AT35" s="121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3"/>
      <c r="BL35" s="121"/>
      <c r="BM35" s="122"/>
      <c r="BN35" s="122"/>
      <c r="BO35" s="122"/>
      <c r="BP35" s="122"/>
      <c r="BQ35" s="122"/>
      <c r="BR35" s="122"/>
      <c r="BS35" s="122"/>
      <c r="BT35" s="122"/>
      <c r="BU35" s="122"/>
      <c r="BV35" s="123"/>
      <c r="BW35" s="121"/>
      <c r="BX35" s="122"/>
      <c r="BY35" s="122"/>
      <c r="BZ35" s="122"/>
      <c r="CA35" s="122"/>
      <c r="CB35" s="122"/>
      <c r="CC35" s="122"/>
      <c r="CD35" s="122"/>
      <c r="CE35" s="123"/>
      <c r="CF35" s="117"/>
      <c r="CG35" s="118"/>
      <c r="CH35" s="118"/>
      <c r="CI35" s="118"/>
      <c r="CJ35" s="118"/>
      <c r="CK35" s="118"/>
      <c r="CL35" s="118"/>
      <c r="CM35" s="118"/>
      <c r="CN35" s="119"/>
      <c r="CO35" s="133"/>
      <c r="CP35" s="134"/>
      <c r="CQ35" s="134"/>
      <c r="CR35" s="134"/>
      <c r="CS35" s="134"/>
      <c r="CT35" s="134"/>
      <c r="CU35" s="134"/>
      <c r="CV35" s="134"/>
      <c r="CW35" s="135"/>
      <c r="CX35" s="133"/>
      <c r="CY35" s="134"/>
      <c r="CZ35" s="134"/>
      <c r="DA35" s="134"/>
      <c r="DB35" s="134"/>
      <c r="DC35" s="134"/>
      <c r="DD35" s="134"/>
      <c r="DE35" s="134"/>
      <c r="DF35" s="135"/>
      <c r="DG35" s="117"/>
      <c r="DH35" s="118"/>
      <c r="DI35" s="118"/>
      <c r="DJ35" s="118"/>
      <c r="DK35" s="118"/>
      <c r="DL35" s="118"/>
      <c r="DM35" s="118"/>
      <c r="DN35" s="118"/>
      <c r="DO35" s="119"/>
      <c r="DP35" s="117"/>
      <c r="DQ35" s="118"/>
      <c r="DR35" s="118"/>
      <c r="DS35" s="118"/>
      <c r="DT35" s="118"/>
      <c r="DU35" s="118"/>
      <c r="DV35" s="118"/>
      <c r="DW35" s="118"/>
      <c r="DX35" s="118"/>
      <c r="DY35" s="119"/>
      <c r="DZ35" s="117" t="s">
        <v>122</v>
      </c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9"/>
      <c r="EN35" s="117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9"/>
      <c r="EZ35" s="117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9"/>
      <c r="FL35" s="36"/>
    </row>
    <row r="36" spans="1:168" s="6" customFormat="1" ht="12.75">
      <c r="A36" s="72">
        <v>1</v>
      </c>
      <c r="B36" s="72"/>
      <c r="C36" s="72"/>
      <c r="D36" s="72"/>
      <c r="E36" s="72">
        <v>2</v>
      </c>
      <c r="F36" s="72"/>
      <c r="G36" s="72"/>
      <c r="H36" s="72"/>
      <c r="I36" s="72"/>
      <c r="J36" s="72"/>
      <c r="K36" s="72"/>
      <c r="L36" s="72"/>
      <c r="M36" s="72"/>
      <c r="N36" s="72">
        <v>3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v>4</v>
      </c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>
        <v>5</v>
      </c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>
        <v>6</v>
      </c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>
        <v>7</v>
      </c>
      <c r="BX36" s="72"/>
      <c r="BY36" s="72"/>
      <c r="BZ36" s="72"/>
      <c r="CA36" s="72"/>
      <c r="CB36" s="72"/>
      <c r="CC36" s="72"/>
      <c r="CD36" s="72"/>
      <c r="CE36" s="72"/>
      <c r="CF36" s="81">
        <v>8</v>
      </c>
      <c r="CG36" s="81"/>
      <c r="CH36" s="81"/>
      <c r="CI36" s="81"/>
      <c r="CJ36" s="81"/>
      <c r="CK36" s="81"/>
      <c r="CL36" s="81"/>
      <c r="CM36" s="81"/>
      <c r="CN36" s="81"/>
      <c r="CO36" s="81">
        <v>9</v>
      </c>
      <c r="CP36" s="81"/>
      <c r="CQ36" s="81"/>
      <c r="CR36" s="81"/>
      <c r="CS36" s="81"/>
      <c r="CT36" s="81"/>
      <c r="CU36" s="81"/>
      <c r="CV36" s="81"/>
      <c r="CW36" s="81"/>
      <c r="CX36" s="81">
        <v>10</v>
      </c>
      <c r="CY36" s="81"/>
      <c r="CZ36" s="81"/>
      <c r="DA36" s="81"/>
      <c r="DB36" s="81"/>
      <c r="DC36" s="81"/>
      <c r="DD36" s="81"/>
      <c r="DE36" s="81"/>
      <c r="DF36" s="81"/>
      <c r="DG36" s="72">
        <v>11</v>
      </c>
      <c r="DH36" s="72"/>
      <c r="DI36" s="72"/>
      <c r="DJ36" s="72"/>
      <c r="DK36" s="72"/>
      <c r="DL36" s="72"/>
      <c r="DM36" s="72"/>
      <c r="DN36" s="72"/>
      <c r="DO36" s="72"/>
      <c r="DP36" s="72">
        <v>12</v>
      </c>
      <c r="DQ36" s="72"/>
      <c r="DR36" s="72"/>
      <c r="DS36" s="72"/>
      <c r="DT36" s="72"/>
      <c r="DU36" s="72"/>
      <c r="DV36" s="72"/>
      <c r="DW36" s="72"/>
      <c r="DX36" s="72"/>
      <c r="DY36" s="72"/>
      <c r="DZ36" s="72">
        <v>13</v>
      </c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>
        <v>14</v>
      </c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>
        <v>15</v>
      </c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36"/>
    </row>
    <row r="37" spans="1:169" s="6" customFormat="1" ht="55.5" customHeight="1">
      <c r="A37" s="136">
        <v>1</v>
      </c>
      <c r="B37" s="137"/>
      <c r="C37" s="137"/>
      <c r="D37" s="138"/>
      <c r="E37" s="139" t="s">
        <v>159</v>
      </c>
      <c r="F37" s="139"/>
      <c r="G37" s="139"/>
      <c r="H37" s="139"/>
      <c r="I37" s="139"/>
      <c r="J37" s="139"/>
      <c r="K37" s="139"/>
      <c r="L37" s="139"/>
      <c r="M37" s="139"/>
      <c r="N37" s="69" t="s">
        <v>158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140" t="s">
        <v>149</v>
      </c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1" t="s">
        <v>139</v>
      </c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3"/>
      <c r="BL37" s="67">
        <v>2017</v>
      </c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144">
        <f aca="true" t="shared" si="0" ref="BW37:BW70">CF37+CO37+CX37+DG37</f>
        <v>5930.2080000000005</v>
      </c>
      <c r="BX37" s="144"/>
      <c r="BY37" s="144"/>
      <c r="BZ37" s="144"/>
      <c r="CA37" s="144"/>
      <c r="CB37" s="144"/>
      <c r="CC37" s="144"/>
      <c r="CD37" s="144"/>
      <c r="CE37" s="144"/>
      <c r="CF37" s="77">
        <v>2012.208</v>
      </c>
      <c r="CG37" s="78"/>
      <c r="CH37" s="78"/>
      <c r="CI37" s="78"/>
      <c r="CJ37" s="78"/>
      <c r="CK37" s="78"/>
      <c r="CL37" s="78"/>
      <c r="CM37" s="78"/>
      <c r="CN37" s="79"/>
      <c r="CO37" s="77">
        <v>1904</v>
      </c>
      <c r="CP37" s="78"/>
      <c r="CQ37" s="78"/>
      <c r="CR37" s="78"/>
      <c r="CS37" s="78"/>
      <c r="CT37" s="78"/>
      <c r="CU37" s="78"/>
      <c r="CV37" s="78"/>
      <c r="CW37" s="79"/>
      <c r="CX37" s="65">
        <v>2014</v>
      </c>
      <c r="CY37" s="65"/>
      <c r="CZ37" s="65"/>
      <c r="DA37" s="65"/>
      <c r="DB37" s="65"/>
      <c r="DC37" s="65"/>
      <c r="DD37" s="65"/>
      <c r="DE37" s="65"/>
      <c r="DF37" s="65"/>
      <c r="DG37" s="66">
        <v>0</v>
      </c>
      <c r="DH37" s="66"/>
      <c r="DI37" s="66"/>
      <c r="DJ37" s="66"/>
      <c r="DK37" s="66"/>
      <c r="DL37" s="66"/>
      <c r="DM37" s="66"/>
      <c r="DN37" s="66"/>
      <c r="DO37" s="66"/>
      <c r="DP37" s="67" t="s">
        <v>141</v>
      </c>
      <c r="DQ37" s="67"/>
      <c r="DR37" s="67"/>
      <c r="DS37" s="67"/>
      <c r="DT37" s="67"/>
      <c r="DU37" s="67"/>
      <c r="DV37" s="67"/>
      <c r="DW37" s="67"/>
      <c r="DX37" s="67"/>
      <c r="DY37" s="67"/>
      <c r="DZ37" s="67" t="s">
        <v>142</v>
      </c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 t="str">
        <f>DZ37</f>
        <v>нет</v>
      </c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36"/>
      <c r="FM37" s="47">
        <f>CF37-2012.208</f>
        <v>0</v>
      </c>
    </row>
    <row r="38" spans="1:168" s="6" customFormat="1" ht="51" customHeight="1">
      <c r="A38" s="67">
        <f>1+A37</f>
        <v>2</v>
      </c>
      <c r="B38" s="67"/>
      <c r="C38" s="67"/>
      <c r="D38" s="67"/>
      <c r="E38" s="68">
        <v>1.73471602465947E+35</v>
      </c>
      <c r="F38" s="68"/>
      <c r="G38" s="68"/>
      <c r="H38" s="68"/>
      <c r="I38" s="68"/>
      <c r="J38" s="68"/>
      <c r="K38" s="68"/>
      <c r="L38" s="68"/>
      <c r="M38" s="68"/>
      <c r="N38" s="69" t="s">
        <v>158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140" t="s">
        <v>150</v>
      </c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1" t="s">
        <v>140</v>
      </c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3"/>
      <c r="BL38" s="67">
        <v>2017</v>
      </c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76">
        <f t="shared" si="0"/>
        <v>528</v>
      </c>
      <c r="BX38" s="76"/>
      <c r="BY38" s="76"/>
      <c r="BZ38" s="76"/>
      <c r="CA38" s="76"/>
      <c r="CB38" s="76"/>
      <c r="CC38" s="76"/>
      <c r="CD38" s="76"/>
      <c r="CE38" s="76"/>
      <c r="CF38" s="77">
        <v>168</v>
      </c>
      <c r="CG38" s="78"/>
      <c r="CH38" s="78"/>
      <c r="CI38" s="78"/>
      <c r="CJ38" s="78"/>
      <c r="CK38" s="78"/>
      <c r="CL38" s="78"/>
      <c r="CM38" s="78"/>
      <c r="CN38" s="79"/>
      <c r="CO38" s="77">
        <v>180</v>
      </c>
      <c r="CP38" s="78"/>
      <c r="CQ38" s="78"/>
      <c r="CR38" s="78"/>
      <c r="CS38" s="78"/>
      <c r="CT38" s="78"/>
      <c r="CU38" s="78"/>
      <c r="CV38" s="78"/>
      <c r="CW38" s="79"/>
      <c r="CX38" s="65">
        <v>180</v>
      </c>
      <c r="CY38" s="65"/>
      <c r="CZ38" s="65"/>
      <c r="DA38" s="65"/>
      <c r="DB38" s="65"/>
      <c r="DC38" s="65"/>
      <c r="DD38" s="65"/>
      <c r="DE38" s="65"/>
      <c r="DF38" s="65"/>
      <c r="DG38" s="66">
        <v>0</v>
      </c>
      <c r="DH38" s="66"/>
      <c r="DI38" s="66"/>
      <c r="DJ38" s="66"/>
      <c r="DK38" s="66"/>
      <c r="DL38" s="66"/>
      <c r="DM38" s="66"/>
      <c r="DN38" s="66"/>
      <c r="DO38" s="66"/>
      <c r="DP38" s="67" t="s">
        <v>141</v>
      </c>
      <c r="DQ38" s="67"/>
      <c r="DR38" s="67"/>
      <c r="DS38" s="67"/>
      <c r="DT38" s="67"/>
      <c r="DU38" s="67"/>
      <c r="DV38" s="67"/>
      <c r="DW38" s="67"/>
      <c r="DX38" s="67"/>
      <c r="DY38" s="67"/>
      <c r="DZ38" s="67" t="s">
        <v>142</v>
      </c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 t="str">
        <f>DZ38</f>
        <v>нет</v>
      </c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36"/>
    </row>
    <row r="39" spans="1:168" s="6" customFormat="1" ht="66" customHeight="1">
      <c r="A39" s="67">
        <f aca="true" t="shared" si="1" ref="A39:A75">1+A38</f>
        <v>3</v>
      </c>
      <c r="B39" s="67"/>
      <c r="C39" s="67"/>
      <c r="D39" s="67"/>
      <c r="E39" s="68" t="s">
        <v>160</v>
      </c>
      <c r="F39" s="68"/>
      <c r="G39" s="68"/>
      <c r="H39" s="68"/>
      <c r="I39" s="68"/>
      <c r="J39" s="68"/>
      <c r="K39" s="68"/>
      <c r="L39" s="68"/>
      <c r="M39" s="68"/>
      <c r="N39" s="69" t="s">
        <v>158</v>
      </c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69" t="s">
        <v>152</v>
      </c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1"/>
      <c r="AT39" s="88" t="str">
        <f>'[4]План-график 2017 1'!$F$20</f>
        <v>Оказание услуг по подаче абоненту через присоединенную водопроводную сеть из централизованного водоснабжения холодную (питьевую) воду</v>
      </c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90"/>
      <c r="BL39" s="67">
        <v>2017</v>
      </c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76">
        <f t="shared" si="0"/>
        <v>5.0200000000000005</v>
      </c>
      <c r="BX39" s="76"/>
      <c r="BY39" s="76"/>
      <c r="BZ39" s="76"/>
      <c r="CA39" s="76"/>
      <c r="CB39" s="76"/>
      <c r="CC39" s="76"/>
      <c r="CD39" s="76"/>
      <c r="CE39" s="76"/>
      <c r="CF39" s="77">
        <v>1.62</v>
      </c>
      <c r="CG39" s="78"/>
      <c r="CH39" s="78"/>
      <c r="CI39" s="78"/>
      <c r="CJ39" s="78"/>
      <c r="CK39" s="78"/>
      <c r="CL39" s="78"/>
      <c r="CM39" s="78"/>
      <c r="CN39" s="79"/>
      <c r="CO39" s="77">
        <v>1.7</v>
      </c>
      <c r="CP39" s="78"/>
      <c r="CQ39" s="78"/>
      <c r="CR39" s="78"/>
      <c r="CS39" s="78"/>
      <c r="CT39" s="78"/>
      <c r="CU39" s="78"/>
      <c r="CV39" s="78"/>
      <c r="CW39" s="79"/>
      <c r="CX39" s="65">
        <v>1.7</v>
      </c>
      <c r="CY39" s="65"/>
      <c r="CZ39" s="65"/>
      <c r="DA39" s="65"/>
      <c r="DB39" s="65"/>
      <c r="DC39" s="65"/>
      <c r="DD39" s="65"/>
      <c r="DE39" s="65"/>
      <c r="DF39" s="65"/>
      <c r="DG39" s="66">
        <v>0</v>
      </c>
      <c r="DH39" s="66"/>
      <c r="DI39" s="66"/>
      <c r="DJ39" s="66"/>
      <c r="DK39" s="66"/>
      <c r="DL39" s="66"/>
      <c r="DM39" s="66"/>
      <c r="DN39" s="66"/>
      <c r="DO39" s="66"/>
      <c r="DP39" s="67" t="s">
        <v>141</v>
      </c>
      <c r="DQ39" s="67"/>
      <c r="DR39" s="67"/>
      <c r="DS39" s="67"/>
      <c r="DT39" s="67"/>
      <c r="DU39" s="67"/>
      <c r="DV39" s="67"/>
      <c r="DW39" s="67"/>
      <c r="DX39" s="67"/>
      <c r="DY39" s="67"/>
      <c r="DZ39" s="67" t="s">
        <v>142</v>
      </c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 t="s">
        <v>142</v>
      </c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36"/>
    </row>
    <row r="40" spans="1:169" s="6" customFormat="1" ht="29.25" customHeight="1">
      <c r="A40" s="67">
        <f t="shared" si="1"/>
        <v>4</v>
      </c>
      <c r="B40" s="67"/>
      <c r="C40" s="67"/>
      <c r="D40" s="67"/>
      <c r="E40" s="68" t="s">
        <v>161</v>
      </c>
      <c r="F40" s="68"/>
      <c r="G40" s="68"/>
      <c r="H40" s="68"/>
      <c r="I40" s="68"/>
      <c r="J40" s="68"/>
      <c r="K40" s="68"/>
      <c r="L40" s="68"/>
      <c r="M40" s="68"/>
      <c r="N40" s="69" t="s">
        <v>158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3" t="str">
        <f>'[1]Сорт(2)'!E40</f>
        <v>009 0104 9130100040 242</v>
      </c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5"/>
      <c r="BL40" s="67">
        <v>2017</v>
      </c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144">
        <f t="shared" si="0"/>
        <v>871.0129999999999</v>
      </c>
      <c r="BX40" s="144"/>
      <c r="BY40" s="144"/>
      <c r="BZ40" s="144"/>
      <c r="CA40" s="144"/>
      <c r="CB40" s="144"/>
      <c r="CC40" s="144"/>
      <c r="CD40" s="144"/>
      <c r="CE40" s="144"/>
      <c r="CF40" s="85">
        <v>290.165</v>
      </c>
      <c r="CG40" s="86"/>
      <c r="CH40" s="86"/>
      <c r="CI40" s="86"/>
      <c r="CJ40" s="86"/>
      <c r="CK40" s="86"/>
      <c r="CL40" s="86"/>
      <c r="CM40" s="86"/>
      <c r="CN40" s="87"/>
      <c r="CO40" s="85">
        <v>290.424</v>
      </c>
      <c r="CP40" s="86"/>
      <c r="CQ40" s="86"/>
      <c r="CR40" s="86"/>
      <c r="CS40" s="86"/>
      <c r="CT40" s="86"/>
      <c r="CU40" s="86"/>
      <c r="CV40" s="86"/>
      <c r="CW40" s="87"/>
      <c r="CX40" s="145">
        <v>290.424</v>
      </c>
      <c r="CY40" s="145"/>
      <c r="CZ40" s="145"/>
      <c r="DA40" s="145"/>
      <c r="DB40" s="145"/>
      <c r="DC40" s="145"/>
      <c r="DD40" s="145"/>
      <c r="DE40" s="145"/>
      <c r="DF40" s="145"/>
      <c r="DG40" s="66">
        <v>0</v>
      </c>
      <c r="DH40" s="66"/>
      <c r="DI40" s="66"/>
      <c r="DJ40" s="66"/>
      <c r="DK40" s="66"/>
      <c r="DL40" s="66"/>
      <c r="DM40" s="66"/>
      <c r="DN40" s="66"/>
      <c r="DO40" s="66"/>
      <c r="DP40" s="67" t="s">
        <v>52</v>
      </c>
      <c r="DQ40" s="67"/>
      <c r="DR40" s="67"/>
      <c r="DS40" s="67"/>
      <c r="DT40" s="67"/>
      <c r="DU40" s="67"/>
      <c r="DV40" s="67"/>
      <c r="DW40" s="67"/>
      <c r="DX40" s="67"/>
      <c r="DY40" s="67"/>
      <c r="DZ40" s="67" t="s">
        <v>52</v>
      </c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 t="s">
        <v>52</v>
      </c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 t="s">
        <v>52</v>
      </c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36"/>
      <c r="FM40" s="47">
        <f>CF40-290.165</f>
        <v>0</v>
      </c>
    </row>
    <row r="41" spans="1:169" s="6" customFormat="1" ht="29.25" customHeight="1">
      <c r="A41" s="67">
        <f t="shared" si="1"/>
        <v>5</v>
      </c>
      <c r="B41" s="67"/>
      <c r="C41" s="67"/>
      <c r="D41" s="67"/>
      <c r="E41" s="68" t="s">
        <v>162</v>
      </c>
      <c r="F41" s="68"/>
      <c r="G41" s="68"/>
      <c r="H41" s="68"/>
      <c r="I41" s="68"/>
      <c r="J41" s="68"/>
      <c r="K41" s="68"/>
      <c r="L41" s="68"/>
      <c r="M41" s="68"/>
      <c r="N41" s="69" t="s">
        <v>158</v>
      </c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3" t="str">
        <f>'[1]Сорт(2)'!E41</f>
        <v>009 0104 9130100040 244</v>
      </c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5"/>
      <c r="BL41" s="67">
        <v>2017</v>
      </c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76">
        <f t="shared" si="0"/>
        <v>977.6669999999999</v>
      </c>
      <c r="BX41" s="76"/>
      <c r="BY41" s="76"/>
      <c r="BZ41" s="76"/>
      <c r="CA41" s="76"/>
      <c r="CB41" s="76"/>
      <c r="CC41" s="76"/>
      <c r="CD41" s="76"/>
      <c r="CE41" s="76"/>
      <c r="CF41" s="85">
        <v>283.915</v>
      </c>
      <c r="CG41" s="86"/>
      <c r="CH41" s="86"/>
      <c r="CI41" s="86"/>
      <c r="CJ41" s="86"/>
      <c r="CK41" s="86"/>
      <c r="CL41" s="86"/>
      <c r="CM41" s="86"/>
      <c r="CN41" s="87"/>
      <c r="CO41" s="85">
        <v>461.876</v>
      </c>
      <c r="CP41" s="86"/>
      <c r="CQ41" s="86"/>
      <c r="CR41" s="86"/>
      <c r="CS41" s="86"/>
      <c r="CT41" s="86"/>
      <c r="CU41" s="86"/>
      <c r="CV41" s="86"/>
      <c r="CW41" s="87"/>
      <c r="CX41" s="145">
        <v>231.876</v>
      </c>
      <c r="CY41" s="145"/>
      <c r="CZ41" s="145"/>
      <c r="DA41" s="145"/>
      <c r="DB41" s="145"/>
      <c r="DC41" s="145"/>
      <c r="DD41" s="145"/>
      <c r="DE41" s="145"/>
      <c r="DF41" s="145"/>
      <c r="DG41" s="66">
        <v>0</v>
      </c>
      <c r="DH41" s="66"/>
      <c r="DI41" s="66"/>
      <c r="DJ41" s="66"/>
      <c r="DK41" s="66"/>
      <c r="DL41" s="66"/>
      <c r="DM41" s="66"/>
      <c r="DN41" s="66"/>
      <c r="DO41" s="66"/>
      <c r="DP41" s="67" t="s">
        <v>52</v>
      </c>
      <c r="DQ41" s="67"/>
      <c r="DR41" s="67"/>
      <c r="DS41" s="67"/>
      <c r="DT41" s="67"/>
      <c r="DU41" s="67"/>
      <c r="DV41" s="67"/>
      <c r="DW41" s="67"/>
      <c r="DX41" s="67"/>
      <c r="DY41" s="67"/>
      <c r="DZ41" s="67" t="s">
        <v>52</v>
      </c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 t="s">
        <v>52</v>
      </c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 t="s">
        <v>52</v>
      </c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36"/>
      <c r="FM41" s="6">
        <f>292.07-283.915</f>
        <v>8.154999999999973</v>
      </c>
    </row>
    <row r="42" spans="1:168" s="40" customFormat="1" ht="29.25" customHeight="1">
      <c r="A42" s="67">
        <f t="shared" si="1"/>
        <v>6</v>
      </c>
      <c r="B42" s="67"/>
      <c r="C42" s="67"/>
      <c r="D42" s="67"/>
      <c r="E42" s="80"/>
      <c r="F42" s="80"/>
      <c r="G42" s="80"/>
      <c r="H42" s="80"/>
      <c r="I42" s="80"/>
      <c r="J42" s="80"/>
      <c r="K42" s="80"/>
      <c r="L42" s="80"/>
      <c r="M42" s="80"/>
      <c r="N42" s="69" t="s">
        <v>158</v>
      </c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2" t="str">
        <f>'[2]В ПЗ ПГ'!G15</f>
        <v>009 0113 9290100030 244</v>
      </c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4"/>
      <c r="BL42" s="67">
        <v>2017</v>
      </c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76">
        <f t="shared" si="0"/>
        <v>179.997</v>
      </c>
      <c r="BX42" s="76"/>
      <c r="BY42" s="76"/>
      <c r="BZ42" s="76"/>
      <c r="CA42" s="76"/>
      <c r="CB42" s="76"/>
      <c r="CC42" s="76"/>
      <c r="CD42" s="76"/>
      <c r="CE42" s="76"/>
      <c r="CF42" s="65">
        <f>'[2]В ПЗ ПГ'!I15/1000</f>
        <v>59.997</v>
      </c>
      <c r="CG42" s="65"/>
      <c r="CH42" s="65"/>
      <c r="CI42" s="65"/>
      <c r="CJ42" s="65"/>
      <c r="CK42" s="65"/>
      <c r="CL42" s="65"/>
      <c r="CM42" s="65"/>
      <c r="CN42" s="65"/>
      <c r="CO42" s="77">
        <v>60</v>
      </c>
      <c r="CP42" s="78"/>
      <c r="CQ42" s="78"/>
      <c r="CR42" s="78"/>
      <c r="CS42" s="78"/>
      <c r="CT42" s="78"/>
      <c r="CU42" s="78"/>
      <c r="CV42" s="78"/>
      <c r="CW42" s="79"/>
      <c r="CX42" s="65">
        <v>60</v>
      </c>
      <c r="CY42" s="65"/>
      <c r="CZ42" s="65"/>
      <c r="DA42" s="65"/>
      <c r="DB42" s="65"/>
      <c r="DC42" s="65"/>
      <c r="DD42" s="65"/>
      <c r="DE42" s="65"/>
      <c r="DF42" s="65"/>
      <c r="DG42" s="66">
        <v>0</v>
      </c>
      <c r="DH42" s="66"/>
      <c r="DI42" s="66"/>
      <c r="DJ42" s="66"/>
      <c r="DK42" s="66"/>
      <c r="DL42" s="66"/>
      <c r="DM42" s="66"/>
      <c r="DN42" s="66"/>
      <c r="DO42" s="66"/>
      <c r="DP42" s="67" t="s">
        <v>52</v>
      </c>
      <c r="DQ42" s="67"/>
      <c r="DR42" s="67"/>
      <c r="DS42" s="67"/>
      <c r="DT42" s="67"/>
      <c r="DU42" s="67"/>
      <c r="DV42" s="67"/>
      <c r="DW42" s="67"/>
      <c r="DX42" s="67"/>
      <c r="DY42" s="67"/>
      <c r="DZ42" s="67" t="s">
        <v>52</v>
      </c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 t="s">
        <v>52</v>
      </c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 t="s">
        <v>52</v>
      </c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39"/>
    </row>
    <row r="43" spans="1:168" s="40" customFormat="1" ht="29.25" customHeight="1">
      <c r="A43" s="67">
        <f t="shared" si="1"/>
        <v>7</v>
      </c>
      <c r="B43" s="67"/>
      <c r="C43" s="67"/>
      <c r="D43" s="67"/>
      <c r="E43" s="80"/>
      <c r="F43" s="80"/>
      <c r="G43" s="80"/>
      <c r="H43" s="80"/>
      <c r="I43" s="80"/>
      <c r="J43" s="80"/>
      <c r="K43" s="80"/>
      <c r="L43" s="80"/>
      <c r="M43" s="80"/>
      <c r="N43" s="69" t="s">
        <v>158</v>
      </c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2" t="str">
        <f>'[2]В ПЗ ПГ'!G16</f>
        <v>009 0203 9990151180 244</v>
      </c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4"/>
      <c r="BL43" s="67">
        <v>2017</v>
      </c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76">
        <f t="shared" si="0"/>
        <v>16.032</v>
      </c>
      <c r="BX43" s="76"/>
      <c r="BY43" s="76"/>
      <c r="BZ43" s="76"/>
      <c r="CA43" s="76"/>
      <c r="CB43" s="76"/>
      <c r="CC43" s="76"/>
      <c r="CD43" s="76"/>
      <c r="CE43" s="76"/>
      <c r="CF43" s="65">
        <f>'[2]В ПЗ ПГ'!I16/1000</f>
        <v>16.032</v>
      </c>
      <c r="CG43" s="65"/>
      <c r="CH43" s="65"/>
      <c r="CI43" s="65"/>
      <c r="CJ43" s="65"/>
      <c r="CK43" s="65"/>
      <c r="CL43" s="65"/>
      <c r="CM43" s="65"/>
      <c r="CN43" s="65"/>
      <c r="CO43" s="77">
        <v>0</v>
      </c>
      <c r="CP43" s="78"/>
      <c r="CQ43" s="78"/>
      <c r="CR43" s="78"/>
      <c r="CS43" s="78"/>
      <c r="CT43" s="78"/>
      <c r="CU43" s="78"/>
      <c r="CV43" s="78"/>
      <c r="CW43" s="79"/>
      <c r="CX43" s="65">
        <v>0</v>
      </c>
      <c r="CY43" s="65"/>
      <c r="CZ43" s="65"/>
      <c r="DA43" s="65"/>
      <c r="DB43" s="65"/>
      <c r="DC43" s="65"/>
      <c r="DD43" s="65"/>
      <c r="DE43" s="65"/>
      <c r="DF43" s="65"/>
      <c r="DG43" s="66">
        <v>0</v>
      </c>
      <c r="DH43" s="66"/>
      <c r="DI43" s="66"/>
      <c r="DJ43" s="66"/>
      <c r="DK43" s="66"/>
      <c r="DL43" s="66"/>
      <c r="DM43" s="66"/>
      <c r="DN43" s="66"/>
      <c r="DO43" s="66"/>
      <c r="DP43" s="67" t="s">
        <v>52</v>
      </c>
      <c r="DQ43" s="67"/>
      <c r="DR43" s="67"/>
      <c r="DS43" s="67"/>
      <c r="DT43" s="67"/>
      <c r="DU43" s="67"/>
      <c r="DV43" s="67"/>
      <c r="DW43" s="67"/>
      <c r="DX43" s="67"/>
      <c r="DY43" s="67"/>
      <c r="DZ43" s="67" t="s">
        <v>52</v>
      </c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 t="s">
        <v>52</v>
      </c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 t="s">
        <v>52</v>
      </c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39"/>
    </row>
    <row r="44" spans="1:168" s="6" customFormat="1" ht="29.25" customHeight="1">
      <c r="A44" s="67">
        <f t="shared" si="1"/>
        <v>8</v>
      </c>
      <c r="B44" s="67"/>
      <c r="C44" s="6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9" t="s">
        <v>158</v>
      </c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1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3" t="s">
        <v>146</v>
      </c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5"/>
      <c r="BL44" s="67">
        <v>2017</v>
      </c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76">
        <f t="shared" si="0"/>
        <v>165</v>
      </c>
      <c r="BX44" s="76"/>
      <c r="BY44" s="76"/>
      <c r="BZ44" s="76"/>
      <c r="CA44" s="76"/>
      <c r="CB44" s="76"/>
      <c r="CC44" s="76"/>
      <c r="CD44" s="76"/>
      <c r="CE44" s="76"/>
      <c r="CF44" s="77">
        <v>55</v>
      </c>
      <c r="CG44" s="78"/>
      <c r="CH44" s="78"/>
      <c r="CI44" s="78"/>
      <c r="CJ44" s="78"/>
      <c r="CK44" s="78"/>
      <c r="CL44" s="78"/>
      <c r="CM44" s="78"/>
      <c r="CN44" s="79"/>
      <c r="CO44" s="77">
        <v>55</v>
      </c>
      <c r="CP44" s="78"/>
      <c r="CQ44" s="78"/>
      <c r="CR44" s="78"/>
      <c r="CS44" s="78"/>
      <c r="CT44" s="78"/>
      <c r="CU44" s="78"/>
      <c r="CV44" s="78"/>
      <c r="CW44" s="79"/>
      <c r="CX44" s="65">
        <v>55</v>
      </c>
      <c r="CY44" s="65"/>
      <c r="CZ44" s="65"/>
      <c r="DA44" s="65"/>
      <c r="DB44" s="65"/>
      <c r="DC44" s="65"/>
      <c r="DD44" s="65"/>
      <c r="DE44" s="65"/>
      <c r="DF44" s="65"/>
      <c r="DG44" s="66">
        <v>0</v>
      </c>
      <c r="DH44" s="66"/>
      <c r="DI44" s="66"/>
      <c r="DJ44" s="66"/>
      <c r="DK44" s="66"/>
      <c r="DL44" s="66"/>
      <c r="DM44" s="66"/>
      <c r="DN44" s="66"/>
      <c r="DO44" s="66"/>
      <c r="DP44" s="67" t="s">
        <v>52</v>
      </c>
      <c r="DQ44" s="67"/>
      <c r="DR44" s="67"/>
      <c r="DS44" s="67"/>
      <c r="DT44" s="67"/>
      <c r="DU44" s="67"/>
      <c r="DV44" s="67"/>
      <c r="DW44" s="67"/>
      <c r="DX44" s="67"/>
      <c r="DY44" s="67"/>
      <c r="DZ44" s="67" t="s">
        <v>52</v>
      </c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 t="s">
        <v>52</v>
      </c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 t="s">
        <v>52</v>
      </c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36"/>
    </row>
    <row r="45" spans="1:168" s="6" customFormat="1" ht="29.25" customHeight="1">
      <c r="A45" s="67">
        <f t="shared" si="1"/>
        <v>9</v>
      </c>
      <c r="B45" s="67"/>
      <c r="C45" s="6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9" t="s">
        <v>158</v>
      </c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3" t="str">
        <f>'[1]Сорт(2)'!E44</f>
        <v>009 0309 0820111550 244</v>
      </c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5"/>
      <c r="BL45" s="67">
        <v>2017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76">
        <f t="shared" si="0"/>
        <v>15</v>
      </c>
      <c r="BX45" s="76"/>
      <c r="BY45" s="76"/>
      <c r="BZ45" s="76"/>
      <c r="CA45" s="76"/>
      <c r="CB45" s="76"/>
      <c r="CC45" s="76"/>
      <c r="CD45" s="76"/>
      <c r="CE45" s="76"/>
      <c r="CF45" s="77">
        <v>5</v>
      </c>
      <c r="CG45" s="78"/>
      <c r="CH45" s="78"/>
      <c r="CI45" s="78"/>
      <c r="CJ45" s="78"/>
      <c r="CK45" s="78"/>
      <c r="CL45" s="78"/>
      <c r="CM45" s="78"/>
      <c r="CN45" s="79"/>
      <c r="CO45" s="77">
        <v>5</v>
      </c>
      <c r="CP45" s="78"/>
      <c r="CQ45" s="78"/>
      <c r="CR45" s="78"/>
      <c r="CS45" s="78"/>
      <c r="CT45" s="78"/>
      <c r="CU45" s="78"/>
      <c r="CV45" s="78"/>
      <c r="CW45" s="79"/>
      <c r="CX45" s="65">
        <v>5</v>
      </c>
      <c r="CY45" s="65"/>
      <c r="CZ45" s="65"/>
      <c r="DA45" s="65"/>
      <c r="DB45" s="65"/>
      <c r="DC45" s="65"/>
      <c r="DD45" s="65"/>
      <c r="DE45" s="65"/>
      <c r="DF45" s="65"/>
      <c r="DG45" s="66">
        <v>0</v>
      </c>
      <c r="DH45" s="66"/>
      <c r="DI45" s="66"/>
      <c r="DJ45" s="66"/>
      <c r="DK45" s="66"/>
      <c r="DL45" s="66"/>
      <c r="DM45" s="66"/>
      <c r="DN45" s="66"/>
      <c r="DO45" s="66"/>
      <c r="DP45" s="67" t="s">
        <v>52</v>
      </c>
      <c r="DQ45" s="67"/>
      <c r="DR45" s="67"/>
      <c r="DS45" s="67"/>
      <c r="DT45" s="67"/>
      <c r="DU45" s="67"/>
      <c r="DV45" s="67"/>
      <c r="DW45" s="67"/>
      <c r="DX45" s="67"/>
      <c r="DY45" s="67"/>
      <c r="DZ45" s="67" t="s">
        <v>52</v>
      </c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 t="s">
        <v>52</v>
      </c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 t="s">
        <v>52</v>
      </c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36"/>
    </row>
    <row r="46" spans="1:168" s="6" customFormat="1" ht="29.25" customHeight="1">
      <c r="A46" s="67">
        <f t="shared" si="1"/>
        <v>10</v>
      </c>
      <c r="B46" s="67"/>
      <c r="C46" s="6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9" t="s">
        <v>158</v>
      </c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3" t="str">
        <f>'[2]В ПЗ ПГ'!G19</f>
        <v>009 0309 1500170880 244</v>
      </c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5"/>
      <c r="BL46" s="67">
        <v>2017</v>
      </c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76">
        <f t="shared" si="0"/>
        <v>320</v>
      </c>
      <c r="BX46" s="76"/>
      <c r="BY46" s="76"/>
      <c r="BZ46" s="76"/>
      <c r="CA46" s="76"/>
      <c r="CB46" s="76"/>
      <c r="CC46" s="76"/>
      <c r="CD46" s="76"/>
      <c r="CE46" s="76"/>
      <c r="CF46" s="77">
        <f>'[2]В ПЗ ПГ'!I19/1000</f>
        <v>320</v>
      </c>
      <c r="CG46" s="78"/>
      <c r="CH46" s="78"/>
      <c r="CI46" s="78"/>
      <c r="CJ46" s="78"/>
      <c r="CK46" s="78"/>
      <c r="CL46" s="78"/>
      <c r="CM46" s="78"/>
      <c r="CN46" s="79"/>
      <c r="CO46" s="65">
        <v>0</v>
      </c>
      <c r="CP46" s="65"/>
      <c r="CQ46" s="65"/>
      <c r="CR46" s="65"/>
      <c r="CS46" s="65"/>
      <c r="CT46" s="65"/>
      <c r="CU46" s="65"/>
      <c r="CV46" s="65"/>
      <c r="CW46" s="65"/>
      <c r="CX46" s="65">
        <v>0</v>
      </c>
      <c r="CY46" s="65"/>
      <c r="CZ46" s="65"/>
      <c r="DA46" s="65"/>
      <c r="DB46" s="65"/>
      <c r="DC46" s="65"/>
      <c r="DD46" s="65"/>
      <c r="DE46" s="65"/>
      <c r="DF46" s="65"/>
      <c r="DG46" s="66">
        <v>0</v>
      </c>
      <c r="DH46" s="66"/>
      <c r="DI46" s="66"/>
      <c r="DJ46" s="66"/>
      <c r="DK46" s="66"/>
      <c r="DL46" s="66"/>
      <c r="DM46" s="66"/>
      <c r="DN46" s="66"/>
      <c r="DO46" s="66"/>
      <c r="DP46" s="67" t="s">
        <v>52</v>
      </c>
      <c r="DQ46" s="67"/>
      <c r="DR46" s="67"/>
      <c r="DS46" s="67"/>
      <c r="DT46" s="67"/>
      <c r="DU46" s="67"/>
      <c r="DV46" s="67"/>
      <c r="DW46" s="67"/>
      <c r="DX46" s="67"/>
      <c r="DY46" s="67"/>
      <c r="DZ46" s="67" t="s">
        <v>52</v>
      </c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 t="s">
        <v>52</v>
      </c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 t="s">
        <v>52</v>
      </c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36"/>
    </row>
    <row r="47" spans="1:168" s="6" customFormat="1" ht="29.25" customHeight="1">
      <c r="A47" s="67">
        <f t="shared" si="1"/>
        <v>11</v>
      </c>
      <c r="B47" s="67"/>
      <c r="C47" s="6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9" t="s">
        <v>158</v>
      </c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1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3" t="str">
        <f>'[2]В ПЗ ПГ'!G20</f>
        <v>009 0309 1500174390 244</v>
      </c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5"/>
      <c r="BL47" s="67">
        <v>2017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76">
        <f t="shared" si="0"/>
        <v>559</v>
      </c>
      <c r="BX47" s="76"/>
      <c r="BY47" s="76"/>
      <c r="BZ47" s="76"/>
      <c r="CA47" s="76"/>
      <c r="CB47" s="76"/>
      <c r="CC47" s="76"/>
      <c r="CD47" s="76"/>
      <c r="CE47" s="76"/>
      <c r="CF47" s="77">
        <f>'[2]В ПЗ ПГ'!I20/1000</f>
        <v>559</v>
      </c>
      <c r="CG47" s="78"/>
      <c r="CH47" s="78"/>
      <c r="CI47" s="78"/>
      <c r="CJ47" s="78"/>
      <c r="CK47" s="78"/>
      <c r="CL47" s="78"/>
      <c r="CM47" s="78"/>
      <c r="CN47" s="79"/>
      <c r="CO47" s="65">
        <v>0</v>
      </c>
      <c r="CP47" s="65"/>
      <c r="CQ47" s="65"/>
      <c r="CR47" s="65"/>
      <c r="CS47" s="65"/>
      <c r="CT47" s="65"/>
      <c r="CU47" s="65"/>
      <c r="CV47" s="65"/>
      <c r="CW47" s="65"/>
      <c r="CX47" s="65">
        <v>0</v>
      </c>
      <c r="CY47" s="65"/>
      <c r="CZ47" s="65"/>
      <c r="DA47" s="65"/>
      <c r="DB47" s="65"/>
      <c r="DC47" s="65"/>
      <c r="DD47" s="65"/>
      <c r="DE47" s="65"/>
      <c r="DF47" s="65"/>
      <c r="DG47" s="66">
        <v>0</v>
      </c>
      <c r="DH47" s="66"/>
      <c r="DI47" s="66"/>
      <c r="DJ47" s="66"/>
      <c r="DK47" s="66"/>
      <c r="DL47" s="66"/>
      <c r="DM47" s="66"/>
      <c r="DN47" s="66"/>
      <c r="DO47" s="66"/>
      <c r="DP47" s="67" t="s">
        <v>52</v>
      </c>
      <c r="DQ47" s="67"/>
      <c r="DR47" s="67"/>
      <c r="DS47" s="67"/>
      <c r="DT47" s="67"/>
      <c r="DU47" s="67"/>
      <c r="DV47" s="67"/>
      <c r="DW47" s="67"/>
      <c r="DX47" s="67"/>
      <c r="DY47" s="67"/>
      <c r="DZ47" s="67" t="s">
        <v>52</v>
      </c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 t="s">
        <v>52</v>
      </c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 t="s">
        <v>52</v>
      </c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36"/>
    </row>
    <row r="48" spans="1:168" s="6" customFormat="1" ht="29.25" customHeight="1">
      <c r="A48" s="67">
        <f t="shared" si="1"/>
        <v>12</v>
      </c>
      <c r="B48" s="67"/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9" t="s">
        <v>158</v>
      </c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3" t="str">
        <f>'[2]В ПЗ ПГ'!G21</f>
        <v>009 0309 15001S0880 244</v>
      </c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5"/>
      <c r="BL48" s="67">
        <v>2017</v>
      </c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76">
        <f t="shared" si="0"/>
        <v>80</v>
      </c>
      <c r="BX48" s="76"/>
      <c r="BY48" s="76"/>
      <c r="BZ48" s="76"/>
      <c r="CA48" s="76"/>
      <c r="CB48" s="76"/>
      <c r="CC48" s="76"/>
      <c r="CD48" s="76"/>
      <c r="CE48" s="76"/>
      <c r="CF48" s="77">
        <f>'[2]В ПЗ ПГ'!I21/1000</f>
        <v>80</v>
      </c>
      <c r="CG48" s="78"/>
      <c r="CH48" s="78"/>
      <c r="CI48" s="78"/>
      <c r="CJ48" s="78"/>
      <c r="CK48" s="78"/>
      <c r="CL48" s="78"/>
      <c r="CM48" s="78"/>
      <c r="CN48" s="79"/>
      <c r="CO48" s="65">
        <v>0</v>
      </c>
      <c r="CP48" s="65"/>
      <c r="CQ48" s="65"/>
      <c r="CR48" s="65"/>
      <c r="CS48" s="65"/>
      <c r="CT48" s="65"/>
      <c r="CU48" s="65"/>
      <c r="CV48" s="65"/>
      <c r="CW48" s="65"/>
      <c r="CX48" s="65">
        <v>0</v>
      </c>
      <c r="CY48" s="65"/>
      <c r="CZ48" s="65"/>
      <c r="DA48" s="65"/>
      <c r="DB48" s="65"/>
      <c r="DC48" s="65"/>
      <c r="DD48" s="65"/>
      <c r="DE48" s="65"/>
      <c r="DF48" s="65"/>
      <c r="DG48" s="66">
        <v>0</v>
      </c>
      <c r="DH48" s="66"/>
      <c r="DI48" s="66"/>
      <c r="DJ48" s="66"/>
      <c r="DK48" s="66"/>
      <c r="DL48" s="66"/>
      <c r="DM48" s="66"/>
      <c r="DN48" s="66"/>
      <c r="DO48" s="66"/>
      <c r="DP48" s="67" t="s">
        <v>52</v>
      </c>
      <c r="DQ48" s="67"/>
      <c r="DR48" s="67"/>
      <c r="DS48" s="67"/>
      <c r="DT48" s="67"/>
      <c r="DU48" s="67"/>
      <c r="DV48" s="67"/>
      <c r="DW48" s="67"/>
      <c r="DX48" s="67"/>
      <c r="DY48" s="67"/>
      <c r="DZ48" s="67" t="s">
        <v>52</v>
      </c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 t="s">
        <v>52</v>
      </c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 t="s">
        <v>52</v>
      </c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36"/>
    </row>
    <row r="49" spans="1:168" s="6" customFormat="1" ht="29.25" customHeight="1">
      <c r="A49" s="67">
        <f t="shared" si="1"/>
        <v>13</v>
      </c>
      <c r="B49" s="67"/>
      <c r="C49" s="67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9" t="s">
        <v>158</v>
      </c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1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3" t="str">
        <f>'[2]В ПЗ ПГ'!G22</f>
        <v>009 0309 15001S4390 244</v>
      </c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5"/>
      <c r="BL49" s="67">
        <v>2017</v>
      </c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76">
        <f t="shared" si="0"/>
        <v>139.739</v>
      </c>
      <c r="BX49" s="76"/>
      <c r="BY49" s="76"/>
      <c r="BZ49" s="76"/>
      <c r="CA49" s="76"/>
      <c r="CB49" s="76"/>
      <c r="CC49" s="76"/>
      <c r="CD49" s="76"/>
      <c r="CE49" s="76"/>
      <c r="CF49" s="77">
        <f>'[2]В ПЗ ПГ'!I22/1000</f>
        <v>139.739</v>
      </c>
      <c r="CG49" s="78"/>
      <c r="CH49" s="78"/>
      <c r="CI49" s="78"/>
      <c r="CJ49" s="78"/>
      <c r="CK49" s="78"/>
      <c r="CL49" s="78"/>
      <c r="CM49" s="78"/>
      <c r="CN49" s="79"/>
      <c r="CO49" s="65">
        <v>0</v>
      </c>
      <c r="CP49" s="65"/>
      <c r="CQ49" s="65"/>
      <c r="CR49" s="65"/>
      <c r="CS49" s="65"/>
      <c r="CT49" s="65"/>
      <c r="CU49" s="65"/>
      <c r="CV49" s="65"/>
      <c r="CW49" s="65"/>
      <c r="CX49" s="65">
        <v>0</v>
      </c>
      <c r="CY49" s="65"/>
      <c r="CZ49" s="65"/>
      <c r="DA49" s="65"/>
      <c r="DB49" s="65"/>
      <c r="DC49" s="65"/>
      <c r="DD49" s="65"/>
      <c r="DE49" s="65"/>
      <c r="DF49" s="65"/>
      <c r="DG49" s="66">
        <v>0</v>
      </c>
      <c r="DH49" s="66"/>
      <c r="DI49" s="66"/>
      <c r="DJ49" s="66"/>
      <c r="DK49" s="66"/>
      <c r="DL49" s="66"/>
      <c r="DM49" s="66"/>
      <c r="DN49" s="66"/>
      <c r="DO49" s="66"/>
      <c r="DP49" s="67" t="s">
        <v>52</v>
      </c>
      <c r="DQ49" s="67"/>
      <c r="DR49" s="67"/>
      <c r="DS49" s="67"/>
      <c r="DT49" s="67"/>
      <c r="DU49" s="67"/>
      <c r="DV49" s="67"/>
      <c r="DW49" s="67"/>
      <c r="DX49" s="67"/>
      <c r="DY49" s="67"/>
      <c r="DZ49" s="67" t="s">
        <v>52</v>
      </c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 t="s">
        <v>52</v>
      </c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 t="s">
        <v>52</v>
      </c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36"/>
    </row>
    <row r="50" spans="1:168" s="6" customFormat="1" ht="29.25" customHeight="1">
      <c r="A50" s="67">
        <f t="shared" si="1"/>
        <v>14</v>
      </c>
      <c r="B50" s="67"/>
      <c r="C50" s="67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9" t="s">
        <v>158</v>
      </c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3" t="str">
        <f>'[2]В ПЗ ПГ'!G23</f>
        <v>009 0314 9130171340 244</v>
      </c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5"/>
      <c r="BL50" s="67">
        <v>2017</v>
      </c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76">
        <f t="shared" si="0"/>
        <v>3</v>
      </c>
      <c r="BX50" s="76"/>
      <c r="BY50" s="76"/>
      <c r="BZ50" s="76"/>
      <c r="CA50" s="76"/>
      <c r="CB50" s="76"/>
      <c r="CC50" s="76"/>
      <c r="CD50" s="76"/>
      <c r="CE50" s="76"/>
      <c r="CF50" s="77">
        <f>'[2]В ПЗ ПГ'!I23/1000</f>
        <v>1</v>
      </c>
      <c r="CG50" s="78"/>
      <c r="CH50" s="78"/>
      <c r="CI50" s="78"/>
      <c r="CJ50" s="78"/>
      <c r="CK50" s="78"/>
      <c r="CL50" s="78"/>
      <c r="CM50" s="78"/>
      <c r="CN50" s="79"/>
      <c r="CO50" s="65">
        <v>1</v>
      </c>
      <c r="CP50" s="65"/>
      <c r="CQ50" s="65"/>
      <c r="CR50" s="65"/>
      <c r="CS50" s="65"/>
      <c r="CT50" s="65"/>
      <c r="CU50" s="65"/>
      <c r="CV50" s="65"/>
      <c r="CW50" s="65"/>
      <c r="CX50" s="65">
        <v>1</v>
      </c>
      <c r="CY50" s="65"/>
      <c r="CZ50" s="65"/>
      <c r="DA50" s="65"/>
      <c r="DB50" s="65"/>
      <c r="DC50" s="65"/>
      <c r="DD50" s="65"/>
      <c r="DE50" s="65"/>
      <c r="DF50" s="65"/>
      <c r="DG50" s="66">
        <v>0</v>
      </c>
      <c r="DH50" s="66"/>
      <c r="DI50" s="66"/>
      <c r="DJ50" s="66"/>
      <c r="DK50" s="66"/>
      <c r="DL50" s="66"/>
      <c r="DM50" s="66"/>
      <c r="DN50" s="66"/>
      <c r="DO50" s="66"/>
      <c r="DP50" s="67" t="s">
        <v>52</v>
      </c>
      <c r="DQ50" s="67"/>
      <c r="DR50" s="67"/>
      <c r="DS50" s="67"/>
      <c r="DT50" s="67"/>
      <c r="DU50" s="67"/>
      <c r="DV50" s="67"/>
      <c r="DW50" s="67"/>
      <c r="DX50" s="67"/>
      <c r="DY50" s="67"/>
      <c r="DZ50" s="67" t="s">
        <v>52</v>
      </c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 t="s">
        <v>52</v>
      </c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 t="s">
        <v>52</v>
      </c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36"/>
    </row>
    <row r="51" spans="1:168" s="6" customFormat="1" ht="29.25" customHeight="1">
      <c r="A51" s="67">
        <f t="shared" si="1"/>
        <v>15</v>
      </c>
      <c r="B51" s="67"/>
      <c r="C51" s="67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9" t="s">
        <v>158</v>
      </c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3" t="str">
        <f>'[1]Сорт(2)'!E46</f>
        <v>009 0409 1010110100 244</v>
      </c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5"/>
      <c r="BL51" s="67">
        <v>2017</v>
      </c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76">
        <f t="shared" si="0"/>
        <v>891.008</v>
      </c>
      <c r="BX51" s="76"/>
      <c r="BY51" s="76"/>
      <c r="BZ51" s="76"/>
      <c r="CA51" s="76"/>
      <c r="CB51" s="76"/>
      <c r="CC51" s="76"/>
      <c r="CD51" s="76"/>
      <c r="CE51" s="76"/>
      <c r="CF51" s="77">
        <v>297.008</v>
      </c>
      <c r="CG51" s="78"/>
      <c r="CH51" s="78"/>
      <c r="CI51" s="78"/>
      <c r="CJ51" s="78"/>
      <c r="CK51" s="78"/>
      <c r="CL51" s="78"/>
      <c r="CM51" s="78"/>
      <c r="CN51" s="79"/>
      <c r="CO51" s="77">
        <v>297</v>
      </c>
      <c r="CP51" s="78"/>
      <c r="CQ51" s="78"/>
      <c r="CR51" s="78"/>
      <c r="CS51" s="78"/>
      <c r="CT51" s="78"/>
      <c r="CU51" s="78"/>
      <c r="CV51" s="78"/>
      <c r="CW51" s="79"/>
      <c r="CX51" s="65">
        <v>297</v>
      </c>
      <c r="CY51" s="65"/>
      <c r="CZ51" s="65"/>
      <c r="DA51" s="65"/>
      <c r="DB51" s="65"/>
      <c r="DC51" s="65"/>
      <c r="DD51" s="65"/>
      <c r="DE51" s="65"/>
      <c r="DF51" s="65"/>
      <c r="DG51" s="66">
        <v>0</v>
      </c>
      <c r="DH51" s="66"/>
      <c r="DI51" s="66"/>
      <c r="DJ51" s="66"/>
      <c r="DK51" s="66"/>
      <c r="DL51" s="66"/>
      <c r="DM51" s="66"/>
      <c r="DN51" s="66"/>
      <c r="DO51" s="66"/>
      <c r="DP51" s="67" t="s">
        <v>52</v>
      </c>
      <c r="DQ51" s="67"/>
      <c r="DR51" s="67"/>
      <c r="DS51" s="67"/>
      <c r="DT51" s="67"/>
      <c r="DU51" s="67"/>
      <c r="DV51" s="67"/>
      <c r="DW51" s="67"/>
      <c r="DX51" s="67"/>
      <c r="DY51" s="67"/>
      <c r="DZ51" s="67" t="s">
        <v>52</v>
      </c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 t="s">
        <v>52</v>
      </c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 t="s">
        <v>52</v>
      </c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36"/>
    </row>
    <row r="52" spans="1:168" s="6" customFormat="1" ht="29.25" customHeight="1">
      <c r="A52" s="67">
        <f t="shared" si="1"/>
        <v>16</v>
      </c>
      <c r="B52" s="67"/>
      <c r="C52" s="67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9" t="s">
        <v>158</v>
      </c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3" t="str">
        <f>'[2]В ПЗ ПГ'!$G$25</f>
        <v>009 0409 1010110110 244</v>
      </c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5"/>
      <c r="BL52" s="67">
        <v>2017</v>
      </c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76">
        <f t="shared" si="0"/>
        <v>3692.076</v>
      </c>
      <c r="BX52" s="76"/>
      <c r="BY52" s="76"/>
      <c r="BZ52" s="76"/>
      <c r="CA52" s="76"/>
      <c r="CB52" s="76"/>
      <c r="CC52" s="76"/>
      <c r="CD52" s="76"/>
      <c r="CE52" s="76"/>
      <c r="CF52" s="77">
        <v>1198.892</v>
      </c>
      <c r="CG52" s="78"/>
      <c r="CH52" s="78"/>
      <c r="CI52" s="78"/>
      <c r="CJ52" s="78"/>
      <c r="CK52" s="78"/>
      <c r="CL52" s="78"/>
      <c r="CM52" s="78"/>
      <c r="CN52" s="79"/>
      <c r="CO52" s="77">
        <v>1238.892</v>
      </c>
      <c r="CP52" s="78"/>
      <c r="CQ52" s="78"/>
      <c r="CR52" s="78"/>
      <c r="CS52" s="78"/>
      <c r="CT52" s="78"/>
      <c r="CU52" s="78"/>
      <c r="CV52" s="78"/>
      <c r="CW52" s="79"/>
      <c r="CX52" s="65">
        <v>1254.292</v>
      </c>
      <c r="CY52" s="65"/>
      <c r="CZ52" s="65"/>
      <c r="DA52" s="65"/>
      <c r="DB52" s="65"/>
      <c r="DC52" s="65"/>
      <c r="DD52" s="65"/>
      <c r="DE52" s="65"/>
      <c r="DF52" s="65"/>
      <c r="DG52" s="66">
        <v>0</v>
      </c>
      <c r="DH52" s="66"/>
      <c r="DI52" s="66"/>
      <c r="DJ52" s="66"/>
      <c r="DK52" s="66"/>
      <c r="DL52" s="66"/>
      <c r="DM52" s="66"/>
      <c r="DN52" s="66"/>
      <c r="DO52" s="66"/>
      <c r="DP52" s="67" t="s">
        <v>52</v>
      </c>
      <c r="DQ52" s="67"/>
      <c r="DR52" s="67"/>
      <c r="DS52" s="67"/>
      <c r="DT52" s="67"/>
      <c r="DU52" s="67"/>
      <c r="DV52" s="67"/>
      <c r="DW52" s="67"/>
      <c r="DX52" s="67"/>
      <c r="DY52" s="67"/>
      <c r="DZ52" s="67" t="s">
        <v>52</v>
      </c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 t="s">
        <v>52</v>
      </c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 t="s">
        <v>52</v>
      </c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36"/>
    </row>
    <row r="53" spans="1:168" s="6" customFormat="1" ht="29.25" customHeight="1">
      <c r="A53" s="67">
        <f t="shared" si="1"/>
        <v>17</v>
      </c>
      <c r="B53" s="67"/>
      <c r="C53" s="67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9" t="s">
        <v>158</v>
      </c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3" t="str">
        <f>'[2]В ПЗ ПГ'!G26</f>
        <v>009 0409 1010170140 244</v>
      </c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5"/>
      <c r="BL53" s="67">
        <v>2017</v>
      </c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76">
        <f t="shared" si="0"/>
        <v>292</v>
      </c>
      <c r="BX53" s="76"/>
      <c r="BY53" s="76"/>
      <c r="BZ53" s="76"/>
      <c r="CA53" s="76"/>
      <c r="CB53" s="76"/>
      <c r="CC53" s="76"/>
      <c r="CD53" s="76"/>
      <c r="CE53" s="76"/>
      <c r="CF53" s="77">
        <f>'[2]В ПЗ ПГ'!I26/1000</f>
        <v>292</v>
      </c>
      <c r="CG53" s="78"/>
      <c r="CH53" s="78"/>
      <c r="CI53" s="78"/>
      <c r="CJ53" s="78"/>
      <c r="CK53" s="78"/>
      <c r="CL53" s="78"/>
      <c r="CM53" s="78"/>
      <c r="CN53" s="79"/>
      <c r="CO53" s="77">
        <v>0</v>
      </c>
      <c r="CP53" s="78"/>
      <c r="CQ53" s="78"/>
      <c r="CR53" s="78"/>
      <c r="CS53" s="78"/>
      <c r="CT53" s="78"/>
      <c r="CU53" s="78"/>
      <c r="CV53" s="78"/>
      <c r="CW53" s="79"/>
      <c r="CX53" s="65">
        <v>0</v>
      </c>
      <c r="CY53" s="65"/>
      <c r="CZ53" s="65"/>
      <c r="DA53" s="65"/>
      <c r="DB53" s="65"/>
      <c r="DC53" s="65"/>
      <c r="DD53" s="65"/>
      <c r="DE53" s="65"/>
      <c r="DF53" s="65"/>
      <c r="DG53" s="66">
        <v>0</v>
      </c>
      <c r="DH53" s="66"/>
      <c r="DI53" s="66"/>
      <c r="DJ53" s="66"/>
      <c r="DK53" s="66"/>
      <c r="DL53" s="66"/>
      <c r="DM53" s="66"/>
      <c r="DN53" s="66"/>
      <c r="DO53" s="66"/>
      <c r="DP53" s="67" t="s">
        <v>52</v>
      </c>
      <c r="DQ53" s="67"/>
      <c r="DR53" s="67"/>
      <c r="DS53" s="67"/>
      <c r="DT53" s="67"/>
      <c r="DU53" s="67"/>
      <c r="DV53" s="67"/>
      <c r="DW53" s="67"/>
      <c r="DX53" s="67"/>
      <c r="DY53" s="67"/>
      <c r="DZ53" s="67" t="s">
        <v>52</v>
      </c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 t="s">
        <v>52</v>
      </c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 t="s">
        <v>52</v>
      </c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36"/>
    </row>
    <row r="54" spans="1:168" s="6" customFormat="1" ht="29.25" customHeight="1">
      <c r="A54" s="67">
        <f t="shared" si="1"/>
        <v>18</v>
      </c>
      <c r="B54" s="67"/>
      <c r="C54" s="67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9" t="s">
        <v>158</v>
      </c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3" t="str">
        <f>'[2]В ПЗ ПГ'!G27</f>
        <v>009 0409 1500170880 244</v>
      </c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5"/>
      <c r="BL54" s="67">
        <v>2017</v>
      </c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76">
        <f t="shared" si="0"/>
        <v>400</v>
      </c>
      <c r="BX54" s="76"/>
      <c r="BY54" s="76"/>
      <c r="BZ54" s="76"/>
      <c r="CA54" s="76"/>
      <c r="CB54" s="76"/>
      <c r="CC54" s="76"/>
      <c r="CD54" s="76"/>
      <c r="CE54" s="76"/>
      <c r="CF54" s="77">
        <f>'[2]В ПЗ ПГ'!I27/1000</f>
        <v>400</v>
      </c>
      <c r="CG54" s="78"/>
      <c r="CH54" s="78"/>
      <c r="CI54" s="78"/>
      <c r="CJ54" s="78"/>
      <c r="CK54" s="78"/>
      <c r="CL54" s="78"/>
      <c r="CM54" s="78"/>
      <c r="CN54" s="79"/>
      <c r="CO54" s="77">
        <v>0</v>
      </c>
      <c r="CP54" s="78"/>
      <c r="CQ54" s="78"/>
      <c r="CR54" s="78"/>
      <c r="CS54" s="78"/>
      <c r="CT54" s="78"/>
      <c r="CU54" s="78"/>
      <c r="CV54" s="78"/>
      <c r="CW54" s="79"/>
      <c r="CX54" s="65">
        <v>0</v>
      </c>
      <c r="CY54" s="65"/>
      <c r="CZ54" s="65"/>
      <c r="DA54" s="65"/>
      <c r="DB54" s="65"/>
      <c r="DC54" s="65"/>
      <c r="DD54" s="65"/>
      <c r="DE54" s="65"/>
      <c r="DF54" s="65"/>
      <c r="DG54" s="66">
        <v>0</v>
      </c>
      <c r="DH54" s="66"/>
      <c r="DI54" s="66"/>
      <c r="DJ54" s="66"/>
      <c r="DK54" s="66"/>
      <c r="DL54" s="66"/>
      <c r="DM54" s="66"/>
      <c r="DN54" s="66"/>
      <c r="DO54" s="66"/>
      <c r="DP54" s="67" t="s">
        <v>52</v>
      </c>
      <c r="DQ54" s="67"/>
      <c r="DR54" s="67"/>
      <c r="DS54" s="67"/>
      <c r="DT54" s="67"/>
      <c r="DU54" s="67"/>
      <c r="DV54" s="67"/>
      <c r="DW54" s="67"/>
      <c r="DX54" s="67"/>
      <c r="DY54" s="67"/>
      <c r="DZ54" s="67" t="s">
        <v>52</v>
      </c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 t="s">
        <v>52</v>
      </c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 t="s">
        <v>52</v>
      </c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36"/>
    </row>
    <row r="55" spans="1:168" s="6" customFormat="1" ht="29.25" customHeight="1">
      <c r="A55" s="67">
        <f t="shared" si="1"/>
        <v>19</v>
      </c>
      <c r="B55" s="67"/>
      <c r="C55" s="67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9" t="s">
        <v>158</v>
      </c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3" t="str">
        <f>'[2]В ПЗ ПГ'!G28</f>
        <v>009 0409 15001S0880 244</v>
      </c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5"/>
      <c r="BL55" s="67">
        <v>2017</v>
      </c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76">
        <f t="shared" si="0"/>
        <v>100</v>
      </c>
      <c r="BX55" s="76"/>
      <c r="BY55" s="76"/>
      <c r="BZ55" s="76"/>
      <c r="CA55" s="76"/>
      <c r="CB55" s="76"/>
      <c r="CC55" s="76"/>
      <c r="CD55" s="76"/>
      <c r="CE55" s="76"/>
      <c r="CF55" s="77">
        <f>'[2]В ПЗ ПГ'!I28/1000</f>
        <v>100</v>
      </c>
      <c r="CG55" s="78"/>
      <c r="CH55" s="78"/>
      <c r="CI55" s="78"/>
      <c r="CJ55" s="78"/>
      <c r="CK55" s="78"/>
      <c r="CL55" s="78"/>
      <c r="CM55" s="78"/>
      <c r="CN55" s="79"/>
      <c r="CO55" s="77">
        <v>0</v>
      </c>
      <c r="CP55" s="78"/>
      <c r="CQ55" s="78"/>
      <c r="CR55" s="78"/>
      <c r="CS55" s="78"/>
      <c r="CT55" s="78"/>
      <c r="CU55" s="78"/>
      <c r="CV55" s="78"/>
      <c r="CW55" s="79"/>
      <c r="CX55" s="65">
        <v>0</v>
      </c>
      <c r="CY55" s="65"/>
      <c r="CZ55" s="65"/>
      <c r="DA55" s="65"/>
      <c r="DB55" s="65"/>
      <c r="DC55" s="65"/>
      <c r="DD55" s="65"/>
      <c r="DE55" s="65"/>
      <c r="DF55" s="65"/>
      <c r="DG55" s="66">
        <v>0</v>
      </c>
      <c r="DH55" s="66"/>
      <c r="DI55" s="66"/>
      <c r="DJ55" s="66"/>
      <c r="DK55" s="66"/>
      <c r="DL55" s="66"/>
      <c r="DM55" s="66"/>
      <c r="DN55" s="66"/>
      <c r="DO55" s="66"/>
      <c r="DP55" s="67" t="s">
        <v>52</v>
      </c>
      <c r="DQ55" s="67"/>
      <c r="DR55" s="67"/>
      <c r="DS55" s="67"/>
      <c r="DT55" s="67"/>
      <c r="DU55" s="67"/>
      <c r="DV55" s="67"/>
      <c r="DW55" s="67"/>
      <c r="DX55" s="67"/>
      <c r="DY55" s="67"/>
      <c r="DZ55" s="67" t="s">
        <v>52</v>
      </c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 t="s">
        <v>52</v>
      </c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 t="s">
        <v>52</v>
      </c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36"/>
    </row>
    <row r="56" spans="1:168" s="6" customFormat="1" ht="29.25" customHeight="1">
      <c r="A56" s="67">
        <f t="shared" si="1"/>
        <v>20</v>
      </c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9" t="s">
        <v>158</v>
      </c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3" t="str">
        <f>'[1]Сорт(2)'!E47</f>
        <v>009 0412 9990110360 244</v>
      </c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5"/>
      <c r="BL56" s="67">
        <v>2017</v>
      </c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76">
        <f t="shared" si="0"/>
        <v>231.184</v>
      </c>
      <c r="BX56" s="76"/>
      <c r="BY56" s="76"/>
      <c r="BZ56" s="76"/>
      <c r="CA56" s="76"/>
      <c r="CB56" s="76"/>
      <c r="CC56" s="76"/>
      <c r="CD56" s="76"/>
      <c r="CE56" s="76"/>
      <c r="CF56" s="77">
        <v>103.44</v>
      </c>
      <c r="CG56" s="78"/>
      <c r="CH56" s="78"/>
      <c r="CI56" s="78"/>
      <c r="CJ56" s="78"/>
      <c r="CK56" s="78"/>
      <c r="CL56" s="78"/>
      <c r="CM56" s="78"/>
      <c r="CN56" s="79"/>
      <c r="CO56" s="77">
        <v>84.304</v>
      </c>
      <c r="CP56" s="78"/>
      <c r="CQ56" s="78"/>
      <c r="CR56" s="78"/>
      <c r="CS56" s="78"/>
      <c r="CT56" s="78"/>
      <c r="CU56" s="78"/>
      <c r="CV56" s="78"/>
      <c r="CW56" s="79"/>
      <c r="CX56" s="65">
        <v>43.44</v>
      </c>
      <c r="CY56" s="65"/>
      <c r="CZ56" s="65"/>
      <c r="DA56" s="65"/>
      <c r="DB56" s="65"/>
      <c r="DC56" s="65"/>
      <c r="DD56" s="65"/>
      <c r="DE56" s="65"/>
      <c r="DF56" s="65"/>
      <c r="DG56" s="66">
        <v>0</v>
      </c>
      <c r="DH56" s="66"/>
      <c r="DI56" s="66"/>
      <c r="DJ56" s="66"/>
      <c r="DK56" s="66"/>
      <c r="DL56" s="66"/>
      <c r="DM56" s="66"/>
      <c r="DN56" s="66"/>
      <c r="DO56" s="66"/>
      <c r="DP56" s="67" t="s">
        <v>52</v>
      </c>
      <c r="DQ56" s="67"/>
      <c r="DR56" s="67"/>
      <c r="DS56" s="67"/>
      <c r="DT56" s="67"/>
      <c r="DU56" s="67"/>
      <c r="DV56" s="67"/>
      <c r="DW56" s="67"/>
      <c r="DX56" s="67"/>
      <c r="DY56" s="67"/>
      <c r="DZ56" s="67" t="s">
        <v>52</v>
      </c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 t="s">
        <v>52</v>
      </c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 t="s">
        <v>52</v>
      </c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36"/>
    </row>
    <row r="57" spans="1:168" s="6" customFormat="1" ht="29.25" customHeight="1">
      <c r="A57" s="67">
        <f t="shared" si="1"/>
        <v>21</v>
      </c>
      <c r="B57" s="67"/>
      <c r="C57" s="67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9" t="s">
        <v>158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175" t="s">
        <v>155</v>
      </c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7"/>
      <c r="BL57" s="67">
        <v>2017</v>
      </c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76">
        <f>CF57+CO57+CX57+DG57</f>
        <v>128</v>
      </c>
      <c r="BX57" s="76"/>
      <c r="BY57" s="76"/>
      <c r="BZ57" s="76"/>
      <c r="CA57" s="76"/>
      <c r="CB57" s="76"/>
      <c r="CC57" s="76"/>
      <c r="CD57" s="76"/>
      <c r="CE57" s="76"/>
      <c r="CF57" s="77">
        <v>0</v>
      </c>
      <c r="CG57" s="78"/>
      <c r="CH57" s="78"/>
      <c r="CI57" s="78"/>
      <c r="CJ57" s="78"/>
      <c r="CK57" s="78"/>
      <c r="CL57" s="78"/>
      <c r="CM57" s="78"/>
      <c r="CN57" s="79"/>
      <c r="CO57" s="77">
        <v>64</v>
      </c>
      <c r="CP57" s="78"/>
      <c r="CQ57" s="78"/>
      <c r="CR57" s="78"/>
      <c r="CS57" s="78"/>
      <c r="CT57" s="78"/>
      <c r="CU57" s="78"/>
      <c r="CV57" s="78"/>
      <c r="CW57" s="79"/>
      <c r="CX57" s="65">
        <v>64</v>
      </c>
      <c r="CY57" s="65"/>
      <c r="CZ57" s="65"/>
      <c r="DA57" s="65"/>
      <c r="DB57" s="65"/>
      <c r="DC57" s="65"/>
      <c r="DD57" s="65"/>
      <c r="DE57" s="65"/>
      <c r="DF57" s="65"/>
      <c r="DG57" s="66">
        <v>0</v>
      </c>
      <c r="DH57" s="66"/>
      <c r="DI57" s="66"/>
      <c r="DJ57" s="66"/>
      <c r="DK57" s="66"/>
      <c r="DL57" s="66"/>
      <c r="DM57" s="66"/>
      <c r="DN57" s="66"/>
      <c r="DO57" s="66"/>
      <c r="DP57" s="67" t="s">
        <v>52</v>
      </c>
      <c r="DQ57" s="67"/>
      <c r="DR57" s="67"/>
      <c r="DS57" s="67"/>
      <c r="DT57" s="67"/>
      <c r="DU57" s="67"/>
      <c r="DV57" s="67"/>
      <c r="DW57" s="67"/>
      <c r="DX57" s="67"/>
      <c r="DY57" s="67"/>
      <c r="DZ57" s="67" t="s">
        <v>52</v>
      </c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 t="s">
        <v>52</v>
      </c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 t="s">
        <v>52</v>
      </c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36"/>
    </row>
    <row r="58" spans="1:169" s="6" customFormat="1" ht="29.25" customHeight="1">
      <c r="A58" s="67">
        <f t="shared" si="1"/>
        <v>22</v>
      </c>
      <c r="B58" s="67"/>
      <c r="C58" s="67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9" t="s">
        <v>158</v>
      </c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3" t="str">
        <f>'[2]В ПЗ ПГ'!$G$30</f>
        <v>009 0501 9990196010 244</v>
      </c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5"/>
      <c r="BL58" s="67">
        <v>2017</v>
      </c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76">
        <f t="shared" si="0"/>
        <v>338.44100000000003</v>
      </c>
      <c r="BX58" s="76"/>
      <c r="BY58" s="76"/>
      <c r="BZ58" s="76"/>
      <c r="CA58" s="76"/>
      <c r="CB58" s="76"/>
      <c r="CC58" s="76"/>
      <c r="CD58" s="76"/>
      <c r="CE58" s="76"/>
      <c r="CF58" s="77">
        <v>110.441</v>
      </c>
      <c r="CG58" s="78"/>
      <c r="CH58" s="78"/>
      <c r="CI58" s="78"/>
      <c r="CJ58" s="78"/>
      <c r="CK58" s="78"/>
      <c r="CL58" s="78"/>
      <c r="CM58" s="78"/>
      <c r="CN58" s="79"/>
      <c r="CO58" s="65">
        <v>114</v>
      </c>
      <c r="CP58" s="65"/>
      <c r="CQ58" s="65"/>
      <c r="CR58" s="65"/>
      <c r="CS58" s="65"/>
      <c r="CT58" s="65"/>
      <c r="CU58" s="65"/>
      <c r="CV58" s="65"/>
      <c r="CW58" s="65"/>
      <c r="CX58" s="65">
        <v>114</v>
      </c>
      <c r="CY58" s="65"/>
      <c r="CZ58" s="65"/>
      <c r="DA58" s="65"/>
      <c r="DB58" s="65"/>
      <c r="DC58" s="65"/>
      <c r="DD58" s="65"/>
      <c r="DE58" s="65"/>
      <c r="DF58" s="65"/>
      <c r="DG58" s="66">
        <v>0</v>
      </c>
      <c r="DH58" s="66"/>
      <c r="DI58" s="66"/>
      <c r="DJ58" s="66"/>
      <c r="DK58" s="66"/>
      <c r="DL58" s="66"/>
      <c r="DM58" s="66"/>
      <c r="DN58" s="66"/>
      <c r="DO58" s="66"/>
      <c r="DP58" s="67" t="s">
        <v>52</v>
      </c>
      <c r="DQ58" s="67"/>
      <c r="DR58" s="67"/>
      <c r="DS58" s="67"/>
      <c r="DT58" s="67"/>
      <c r="DU58" s="67"/>
      <c r="DV58" s="67"/>
      <c r="DW58" s="67"/>
      <c r="DX58" s="67"/>
      <c r="DY58" s="67"/>
      <c r="DZ58" s="67" t="s">
        <v>52</v>
      </c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 t="s">
        <v>52</v>
      </c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 t="s">
        <v>52</v>
      </c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36"/>
      <c r="FM58" s="47">
        <f>CF58-110.441</f>
        <v>0</v>
      </c>
    </row>
    <row r="59" spans="1:168" s="6" customFormat="1" ht="29.25" customHeight="1">
      <c r="A59" s="67">
        <f t="shared" si="1"/>
        <v>23</v>
      </c>
      <c r="B59" s="67"/>
      <c r="C59" s="6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9" t="s">
        <v>158</v>
      </c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3" t="str">
        <f>'[2]В ПЗ ПГ'!$G$31</f>
        <v>009 0502 1500170880 244</v>
      </c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5"/>
      <c r="BL59" s="67">
        <v>2017</v>
      </c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76">
        <f t="shared" si="0"/>
        <v>32</v>
      </c>
      <c r="BX59" s="76"/>
      <c r="BY59" s="76"/>
      <c r="BZ59" s="76"/>
      <c r="CA59" s="76"/>
      <c r="CB59" s="76"/>
      <c r="CC59" s="76"/>
      <c r="CD59" s="76"/>
      <c r="CE59" s="76"/>
      <c r="CF59" s="77">
        <f>'[2]В ПЗ ПГ'!I31/1000</f>
        <v>32</v>
      </c>
      <c r="CG59" s="78"/>
      <c r="CH59" s="78"/>
      <c r="CI59" s="78"/>
      <c r="CJ59" s="78"/>
      <c r="CK59" s="78"/>
      <c r="CL59" s="78"/>
      <c r="CM59" s="78"/>
      <c r="CN59" s="79"/>
      <c r="CO59" s="65">
        <v>0</v>
      </c>
      <c r="CP59" s="65"/>
      <c r="CQ59" s="65"/>
      <c r="CR59" s="65"/>
      <c r="CS59" s="65"/>
      <c r="CT59" s="65"/>
      <c r="CU59" s="65"/>
      <c r="CV59" s="65"/>
      <c r="CW59" s="65"/>
      <c r="CX59" s="65">
        <v>0</v>
      </c>
      <c r="CY59" s="65"/>
      <c r="CZ59" s="65"/>
      <c r="DA59" s="65"/>
      <c r="DB59" s="65"/>
      <c r="DC59" s="65"/>
      <c r="DD59" s="65"/>
      <c r="DE59" s="65"/>
      <c r="DF59" s="65"/>
      <c r="DG59" s="66">
        <v>0</v>
      </c>
      <c r="DH59" s="66"/>
      <c r="DI59" s="66"/>
      <c r="DJ59" s="66"/>
      <c r="DK59" s="66"/>
      <c r="DL59" s="66"/>
      <c r="DM59" s="66"/>
      <c r="DN59" s="66"/>
      <c r="DO59" s="66"/>
      <c r="DP59" s="67" t="s">
        <v>52</v>
      </c>
      <c r="DQ59" s="67"/>
      <c r="DR59" s="67"/>
      <c r="DS59" s="67"/>
      <c r="DT59" s="67"/>
      <c r="DU59" s="67"/>
      <c r="DV59" s="67"/>
      <c r="DW59" s="67"/>
      <c r="DX59" s="67"/>
      <c r="DY59" s="67"/>
      <c r="DZ59" s="67" t="s">
        <v>52</v>
      </c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 t="s">
        <v>52</v>
      </c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 t="s">
        <v>52</v>
      </c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36"/>
    </row>
    <row r="60" spans="1:168" s="6" customFormat="1" ht="29.25" customHeight="1">
      <c r="A60" s="67">
        <f t="shared" si="1"/>
        <v>24</v>
      </c>
      <c r="B60" s="67"/>
      <c r="C60" s="6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9" t="s">
        <v>158</v>
      </c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3" t="str">
        <f>'[1]Сорт(2)'!E49</f>
        <v>009 0502 9990110630 244</v>
      </c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5"/>
      <c r="BL60" s="67">
        <v>2017</v>
      </c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76">
        <f t="shared" si="0"/>
        <v>1449.25</v>
      </c>
      <c r="BX60" s="76"/>
      <c r="BY60" s="76"/>
      <c r="BZ60" s="76"/>
      <c r="CA60" s="76"/>
      <c r="CB60" s="76"/>
      <c r="CC60" s="76"/>
      <c r="CD60" s="76"/>
      <c r="CE60" s="76"/>
      <c r="CF60" s="77">
        <v>409.75</v>
      </c>
      <c r="CG60" s="78"/>
      <c r="CH60" s="78"/>
      <c r="CI60" s="78"/>
      <c r="CJ60" s="78"/>
      <c r="CK60" s="78"/>
      <c r="CL60" s="78"/>
      <c r="CM60" s="78"/>
      <c r="CN60" s="79"/>
      <c r="CO60" s="77">
        <v>519.75</v>
      </c>
      <c r="CP60" s="78"/>
      <c r="CQ60" s="78"/>
      <c r="CR60" s="78"/>
      <c r="CS60" s="78"/>
      <c r="CT60" s="78"/>
      <c r="CU60" s="78"/>
      <c r="CV60" s="78"/>
      <c r="CW60" s="79"/>
      <c r="CX60" s="65">
        <v>519.75</v>
      </c>
      <c r="CY60" s="65"/>
      <c r="CZ60" s="65"/>
      <c r="DA60" s="65"/>
      <c r="DB60" s="65"/>
      <c r="DC60" s="65"/>
      <c r="DD60" s="65"/>
      <c r="DE60" s="65"/>
      <c r="DF60" s="65"/>
      <c r="DG60" s="66">
        <v>0</v>
      </c>
      <c r="DH60" s="66"/>
      <c r="DI60" s="66"/>
      <c r="DJ60" s="66"/>
      <c r="DK60" s="66"/>
      <c r="DL60" s="66"/>
      <c r="DM60" s="66"/>
      <c r="DN60" s="66"/>
      <c r="DO60" s="66"/>
      <c r="DP60" s="67" t="s">
        <v>52</v>
      </c>
      <c r="DQ60" s="67"/>
      <c r="DR60" s="67"/>
      <c r="DS60" s="67"/>
      <c r="DT60" s="67"/>
      <c r="DU60" s="67"/>
      <c r="DV60" s="67"/>
      <c r="DW60" s="67"/>
      <c r="DX60" s="67"/>
      <c r="DY60" s="67"/>
      <c r="DZ60" s="67" t="s">
        <v>52</v>
      </c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 t="s">
        <v>52</v>
      </c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 t="s">
        <v>52</v>
      </c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36"/>
    </row>
    <row r="61" spans="1:168" s="6" customFormat="1" ht="29.25" customHeight="1">
      <c r="A61" s="67">
        <f t="shared" si="1"/>
        <v>25</v>
      </c>
      <c r="B61" s="67"/>
      <c r="C61" s="6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9" t="s">
        <v>158</v>
      </c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1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3" t="str">
        <f>'[2]В ПЗ ПГ'!G33</f>
        <v>009 0502 15001S0880 244</v>
      </c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5"/>
      <c r="BL61" s="67">
        <v>2017</v>
      </c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76">
        <f t="shared" si="0"/>
        <v>8</v>
      </c>
      <c r="BX61" s="76"/>
      <c r="BY61" s="76"/>
      <c r="BZ61" s="76"/>
      <c r="CA61" s="76"/>
      <c r="CB61" s="76"/>
      <c r="CC61" s="76"/>
      <c r="CD61" s="76"/>
      <c r="CE61" s="76"/>
      <c r="CF61" s="77">
        <f>'[2]В ПЗ ПГ'!I33/1000</f>
        <v>8</v>
      </c>
      <c r="CG61" s="78"/>
      <c r="CH61" s="78"/>
      <c r="CI61" s="78"/>
      <c r="CJ61" s="78"/>
      <c r="CK61" s="78"/>
      <c r="CL61" s="78"/>
      <c r="CM61" s="78"/>
      <c r="CN61" s="79"/>
      <c r="CO61" s="77">
        <v>0</v>
      </c>
      <c r="CP61" s="78"/>
      <c r="CQ61" s="78"/>
      <c r="CR61" s="78"/>
      <c r="CS61" s="78"/>
      <c r="CT61" s="78"/>
      <c r="CU61" s="78"/>
      <c r="CV61" s="78"/>
      <c r="CW61" s="79"/>
      <c r="CX61" s="65">
        <v>0</v>
      </c>
      <c r="CY61" s="65"/>
      <c r="CZ61" s="65"/>
      <c r="DA61" s="65"/>
      <c r="DB61" s="65"/>
      <c r="DC61" s="65"/>
      <c r="DD61" s="65"/>
      <c r="DE61" s="65"/>
      <c r="DF61" s="65"/>
      <c r="DG61" s="66">
        <v>0</v>
      </c>
      <c r="DH61" s="66"/>
      <c r="DI61" s="66"/>
      <c r="DJ61" s="66"/>
      <c r="DK61" s="66"/>
      <c r="DL61" s="66"/>
      <c r="DM61" s="66"/>
      <c r="DN61" s="66"/>
      <c r="DO61" s="66"/>
      <c r="DP61" s="67" t="s">
        <v>52</v>
      </c>
      <c r="DQ61" s="67"/>
      <c r="DR61" s="67"/>
      <c r="DS61" s="67"/>
      <c r="DT61" s="67"/>
      <c r="DU61" s="67"/>
      <c r="DV61" s="67"/>
      <c r="DW61" s="67"/>
      <c r="DX61" s="67"/>
      <c r="DY61" s="67"/>
      <c r="DZ61" s="67" t="s">
        <v>52</v>
      </c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 t="s">
        <v>52</v>
      </c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 t="s">
        <v>52</v>
      </c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36"/>
    </row>
    <row r="62" spans="1:168" s="6" customFormat="1" ht="29.25" customHeight="1">
      <c r="A62" s="67">
        <f t="shared" si="1"/>
        <v>26</v>
      </c>
      <c r="B62" s="67"/>
      <c r="C62" s="67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9" t="s">
        <v>158</v>
      </c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1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3" t="s">
        <v>156</v>
      </c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5"/>
      <c r="BL62" s="67">
        <v>2017</v>
      </c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76">
        <f>CF62+CO62+CX62+DG62</f>
        <v>267.78</v>
      </c>
      <c r="BX62" s="76"/>
      <c r="BY62" s="76"/>
      <c r="BZ62" s="76"/>
      <c r="CA62" s="76"/>
      <c r="CB62" s="76"/>
      <c r="CC62" s="76"/>
      <c r="CD62" s="76"/>
      <c r="CE62" s="76"/>
      <c r="CF62" s="77">
        <v>0</v>
      </c>
      <c r="CG62" s="78"/>
      <c r="CH62" s="78"/>
      <c r="CI62" s="78"/>
      <c r="CJ62" s="78"/>
      <c r="CK62" s="78"/>
      <c r="CL62" s="78"/>
      <c r="CM62" s="78"/>
      <c r="CN62" s="79"/>
      <c r="CO62" s="77">
        <v>133.89</v>
      </c>
      <c r="CP62" s="78"/>
      <c r="CQ62" s="78"/>
      <c r="CR62" s="78"/>
      <c r="CS62" s="78"/>
      <c r="CT62" s="78"/>
      <c r="CU62" s="78"/>
      <c r="CV62" s="78"/>
      <c r="CW62" s="79"/>
      <c r="CX62" s="65">
        <v>133.89</v>
      </c>
      <c r="CY62" s="65"/>
      <c r="CZ62" s="65"/>
      <c r="DA62" s="65"/>
      <c r="DB62" s="65"/>
      <c r="DC62" s="65"/>
      <c r="DD62" s="65"/>
      <c r="DE62" s="65"/>
      <c r="DF62" s="65"/>
      <c r="DG62" s="66">
        <v>0</v>
      </c>
      <c r="DH62" s="66"/>
      <c r="DI62" s="66"/>
      <c r="DJ62" s="66"/>
      <c r="DK62" s="66"/>
      <c r="DL62" s="66"/>
      <c r="DM62" s="66"/>
      <c r="DN62" s="66"/>
      <c r="DO62" s="66"/>
      <c r="DP62" s="67" t="s">
        <v>52</v>
      </c>
      <c r="DQ62" s="67"/>
      <c r="DR62" s="67"/>
      <c r="DS62" s="67"/>
      <c r="DT62" s="67"/>
      <c r="DU62" s="67"/>
      <c r="DV62" s="67"/>
      <c r="DW62" s="67"/>
      <c r="DX62" s="67"/>
      <c r="DY62" s="67"/>
      <c r="DZ62" s="67" t="s">
        <v>52</v>
      </c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 t="s">
        <v>52</v>
      </c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 t="s">
        <v>52</v>
      </c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36"/>
    </row>
    <row r="63" spans="1:168" s="6" customFormat="1" ht="29.25" customHeight="1">
      <c r="A63" s="67">
        <f t="shared" si="1"/>
        <v>27</v>
      </c>
      <c r="B63" s="67"/>
      <c r="C63" s="67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9" t="s">
        <v>158</v>
      </c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1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3" t="str">
        <f>'[2]В ПЗ ПГ'!G34</f>
        <v>009 0503 1500170880 244</v>
      </c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5"/>
      <c r="BL63" s="67">
        <v>2017</v>
      </c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76">
        <f t="shared" si="0"/>
        <v>974.3</v>
      </c>
      <c r="BX63" s="76"/>
      <c r="BY63" s="76"/>
      <c r="BZ63" s="76"/>
      <c r="CA63" s="76"/>
      <c r="CB63" s="76"/>
      <c r="CC63" s="76"/>
      <c r="CD63" s="76"/>
      <c r="CE63" s="76"/>
      <c r="CF63" s="77">
        <f>'[2]В ПЗ ПГ'!I34/1000</f>
        <v>974.3</v>
      </c>
      <c r="CG63" s="78"/>
      <c r="CH63" s="78"/>
      <c r="CI63" s="78"/>
      <c r="CJ63" s="78"/>
      <c r="CK63" s="78"/>
      <c r="CL63" s="78"/>
      <c r="CM63" s="78"/>
      <c r="CN63" s="79"/>
      <c r="CO63" s="77">
        <v>0</v>
      </c>
      <c r="CP63" s="78"/>
      <c r="CQ63" s="78"/>
      <c r="CR63" s="78"/>
      <c r="CS63" s="78"/>
      <c r="CT63" s="78"/>
      <c r="CU63" s="78"/>
      <c r="CV63" s="78"/>
      <c r="CW63" s="79"/>
      <c r="CX63" s="65">
        <v>0</v>
      </c>
      <c r="CY63" s="65"/>
      <c r="CZ63" s="65"/>
      <c r="DA63" s="65"/>
      <c r="DB63" s="65"/>
      <c r="DC63" s="65"/>
      <c r="DD63" s="65"/>
      <c r="DE63" s="65"/>
      <c r="DF63" s="65"/>
      <c r="DG63" s="66">
        <v>0</v>
      </c>
      <c r="DH63" s="66"/>
      <c r="DI63" s="66"/>
      <c r="DJ63" s="66"/>
      <c r="DK63" s="66"/>
      <c r="DL63" s="66"/>
      <c r="DM63" s="66"/>
      <c r="DN63" s="66"/>
      <c r="DO63" s="66"/>
      <c r="DP63" s="67" t="s">
        <v>52</v>
      </c>
      <c r="DQ63" s="67"/>
      <c r="DR63" s="67"/>
      <c r="DS63" s="67"/>
      <c r="DT63" s="67"/>
      <c r="DU63" s="67"/>
      <c r="DV63" s="67"/>
      <c r="DW63" s="67"/>
      <c r="DX63" s="67"/>
      <c r="DY63" s="67"/>
      <c r="DZ63" s="67" t="s">
        <v>52</v>
      </c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 t="s">
        <v>52</v>
      </c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 t="s">
        <v>52</v>
      </c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36"/>
    </row>
    <row r="64" spans="1:168" s="40" customFormat="1" ht="29.25" customHeight="1">
      <c r="A64" s="67">
        <f t="shared" si="1"/>
        <v>28</v>
      </c>
      <c r="B64" s="67"/>
      <c r="C64" s="67"/>
      <c r="D64" s="67"/>
      <c r="E64" s="80"/>
      <c r="F64" s="80"/>
      <c r="G64" s="80"/>
      <c r="H64" s="80"/>
      <c r="I64" s="80"/>
      <c r="J64" s="80"/>
      <c r="K64" s="80"/>
      <c r="L64" s="80"/>
      <c r="M64" s="80"/>
      <c r="N64" s="69" t="s">
        <v>158</v>
      </c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2" t="str">
        <f>'[2]В ПЗ ПГ'!G35</f>
        <v>009 0503 1500174390 244</v>
      </c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4"/>
      <c r="BL64" s="66">
        <v>2017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5">
        <f t="shared" si="0"/>
        <v>929.6700000000001</v>
      </c>
      <c r="BX64" s="65"/>
      <c r="BY64" s="65"/>
      <c r="BZ64" s="65"/>
      <c r="CA64" s="65"/>
      <c r="CB64" s="65"/>
      <c r="CC64" s="65"/>
      <c r="CD64" s="65"/>
      <c r="CE64" s="65"/>
      <c r="CF64" s="77">
        <f>'[2]В ПЗ ПГ'!I35/1000</f>
        <v>528</v>
      </c>
      <c r="CG64" s="78"/>
      <c r="CH64" s="78"/>
      <c r="CI64" s="78"/>
      <c r="CJ64" s="78"/>
      <c r="CK64" s="78"/>
      <c r="CL64" s="78"/>
      <c r="CM64" s="78"/>
      <c r="CN64" s="79"/>
      <c r="CO64" s="77">
        <v>200.835</v>
      </c>
      <c r="CP64" s="78"/>
      <c r="CQ64" s="78"/>
      <c r="CR64" s="78"/>
      <c r="CS64" s="78"/>
      <c r="CT64" s="78"/>
      <c r="CU64" s="78"/>
      <c r="CV64" s="78"/>
      <c r="CW64" s="79"/>
      <c r="CX64" s="65">
        <v>200.835</v>
      </c>
      <c r="CY64" s="65"/>
      <c r="CZ64" s="65"/>
      <c r="DA64" s="65"/>
      <c r="DB64" s="65"/>
      <c r="DC64" s="65"/>
      <c r="DD64" s="65"/>
      <c r="DE64" s="65"/>
      <c r="DF64" s="65"/>
      <c r="DG64" s="66">
        <v>0</v>
      </c>
      <c r="DH64" s="66"/>
      <c r="DI64" s="66"/>
      <c r="DJ64" s="66"/>
      <c r="DK64" s="66"/>
      <c r="DL64" s="66"/>
      <c r="DM64" s="66"/>
      <c r="DN64" s="66"/>
      <c r="DO64" s="66"/>
      <c r="DP64" s="66" t="s">
        <v>52</v>
      </c>
      <c r="DQ64" s="66"/>
      <c r="DR64" s="66"/>
      <c r="DS64" s="66"/>
      <c r="DT64" s="66"/>
      <c r="DU64" s="66"/>
      <c r="DV64" s="66"/>
      <c r="DW64" s="66"/>
      <c r="DX64" s="66"/>
      <c r="DY64" s="66"/>
      <c r="DZ64" s="66" t="s">
        <v>52</v>
      </c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 t="s">
        <v>52</v>
      </c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 t="s">
        <v>52</v>
      </c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39"/>
    </row>
    <row r="65" spans="1:168" s="6" customFormat="1" ht="29.25" customHeight="1">
      <c r="A65" s="67">
        <f t="shared" si="1"/>
        <v>29</v>
      </c>
      <c r="B65" s="67"/>
      <c r="C65" s="6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9" t="s">
        <v>158</v>
      </c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3" t="str">
        <f>'[1]Сорт(2)'!E50</f>
        <v>009 0503 9990113280 244</v>
      </c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5"/>
      <c r="BL65" s="67">
        <v>2017</v>
      </c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76">
        <f t="shared" si="0"/>
        <v>530.8</v>
      </c>
      <c r="BX65" s="76"/>
      <c r="BY65" s="76"/>
      <c r="BZ65" s="76"/>
      <c r="CA65" s="76"/>
      <c r="CB65" s="76"/>
      <c r="CC65" s="76"/>
      <c r="CD65" s="76"/>
      <c r="CE65" s="76"/>
      <c r="CF65" s="77">
        <v>530.8</v>
      </c>
      <c r="CG65" s="78"/>
      <c r="CH65" s="78"/>
      <c r="CI65" s="78"/>
      <c r="CJ65" s="78"/>
      <c r="CK65" s="78"/>
      <c r="CL65" s="78"/>
      <c r="CM65" s="78"/>
      <c r="CN65" s="79"/>
      <c r="CO65" s="77">
        <v>0</v>
      </c>
      <c r="CP65" s="78"/>
      <c r="CQ65" s="78"/>
      <c r="CR65" s="78"/>
      <c r="CS65" s="78"/>
      <c r="CT65" s="78"/>
      <c r="CU65" s="78"/>
      <c r="CV65" s="78"/>
      <c r="CW65" s="79"/>
      <c r="CX65" s="65">
        <v>0</v>
      </c>
      <c r="CY65" s="65"/>
      <c r="CZ65" s="65"/>
      <c r="DA65" s="65"/>
      <c r="DB65" s="65"/>
      <c r="DC65" s="65"/>
      <c r="DD65" s="65"/>
      <c r="DE65" s="65"/>
      <c r="DF65" s="65"/>
      <c r="DG65" s="66">
        <v>0</v>
      </c>
      <c r="DH65" s="66"/>
      <c r="DI65" s="66"/>
      <c r="DJ65" s="66"/>
      <c r="DK65" s="66"/>
      <c r="DL65" s="66"/>
      <c r="DM65" s="66"/>
      <c r="DN65" s="66"/>
      <c r="DO65" s="66"/>
      <c r="DP65" s="67" t="s">
        <v>52</v>
      </c>
      <c r="DQ65" s="67"/>
      <c r="DR65" s="67"/>
      <c r="DS65" s="67"/>
      <c r="DT65" s="67"/>
      <c r="DU65" s="67"/>
      <c r="DV65" s="67"/>
      <c r="DW65" s="67"/>
      <c r="DX65" s="67"/>
      <c r="DY65" s="67"/>
      <c r="DZ65" s="67" t="s">
        <v>52</v>
      </c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 t="s">
        <v>52</v>
      </c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 t="s">
        <v>52</v>
      </c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36"/>
    </row>
    <row r="66" spans="1:168" s="6" customFormat="1" ht="29.25" customHeight="1">
      <c r="A66" s="67">
        <f t="shared" si="1"/>
        <v>30</v>
      </c>
      <c r="B66" s="67"/>
      <c r="C66" s="6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9" t="s">
        <v>158</v>
      </c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3" t="str">
        <f>'[1]Сорт(2)'!E51</f>
        <v>009 0503 9990113300 244</v>
      </c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5"/>
      <c r="BL66" s="67">
        <v>2017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76">
        <f t="shared" si="0"/>
        <v>320.2</v>
      </c>
      <c r="BX66" s="76"/>
      <c r="BY66" s="76"/>
      <c r="BZ66" s="76"/>
      <c r="CA66" s="76"/>
      <c r="CB66" s="76"/>
      <c r="CC66" s="76"/>
      <c r="CD66" s="76"/>
      <c r="CE66" s="76"/>
      <c r="CF66" s="77">
        <v>320.2</v>
      </c>
      <c r="CG66" s="78"/>
      <c r="CH66" s="78"/>
      <c r="CI66" s="78"/>
      <c r="CJ66" s="78"/>
      <c r="CK66" s="78"/>
      <c r="CL66" s="78"/>
      <c r="CM66" s="78"/>
      <c r="CN66" s="79"/>
      <c r="CO66" s="77">
        <v>0</v>
      </c>
      <c r="CP66" s="78"/>
      <c r="CQ66" s="78"/>
      <c r="CR66" s="78"/>
      <c r="CS66" s="78"/>
      <c r="CT66" s="78"/>
      <c r="CU66" s="78"/>
      <c r="CV66" s="78"/>
      <c r="CW66" s="79"/>
      <c r="CX66" s="65">
        <v>0</v>
      </c>
      <c r="CY66" s="65"/>
      <c r="CZ66" s="65"/>
      <c r="DA66" s="65"/>
      <c r="DB66" s="65"/>
      <c r="DC66" s="65"/>
      <c r="DD66" s="65"/>
      <c r="DE66" s="65"/>
      <c r="DF66" s="65"/>
      <c r="DG66" s="66">
        <v>0</v>
      </c>
      <c r="DH66" s="66"/>
      <c r="DI66" s="66"/>
      <c r="DJ66" s="66"/>
      <c r="DK66" s="66"/>
      <c r="DL66" s="66"/>
      <c r="DM66" s="66"/>
      <c r="DN66" s="66"/>
      <c r="DO66" s="66"/>
      <c r="DP66" s="67" t="s">
        <v>52</v>
      </c>
      <c r="DQ66" s="67"/>
      <c r="DR66" s="67"/>
      <c r="DS66" s="67"/>
      <c r="DT66" s="67"/>
      <c r="DU66" s="67"/>
      <c r="DV66" s="67"/>
      <c r="DW66" s="67"/>
      <c r="DX66" s="67"/>
      <c r="DY66" s="67"/>
      <c r="DZ66" s="67" t="s">
        <v>52</v>
      </c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 t="s">
        <v>52</v>
      </c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 t="s">
        <v>52</v>
      </c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36"/>
    </row>
    <row r="67" spans="1:168" s="6" customFormat="1" ht="29.25" customHeight="1">
      <c r="A67" s="67">
        <f t="shared" si="1"/>
        <v>31</v>
      </c>
      <c r="B67" s="67"/>
      <c r="C67" s="6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9" t="s">
        <v>158</v>
      </c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1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3" t="str">
        <f>'[2]В ПЗ ПГ'!G38</f>
        <v>009 0503 15001S0880 244</v>
      </c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5"/>
      <c r="BL67" s="67">
        <v>2017</v>
      </c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76">
        <f t="shared" si="0"/>
        <v>243.548</v>
      </c>
      <c r="BX67" s="76"/>
      <c r="BY67" s="76"/>
      <c r="BZ67" s="76"/>
      <c r="CA67" s="76"/>
      <c r="CB67" s="76"/>
      <c r="CC67" s="76"/>
      <c r="CD67" s="76"/>
      <c r="CE67" s="76"/>
      <c r="CF67" s="77">
        <f>'[2]В ПЗ ПГ'!I38/1000</f>
        <v>243.548</v>
      </c>
      <c r="CG67" s="78"/>
      <c r="CH67" s="78"/>
      <c r="CI67" s="78"/>
      <c r="CJ67" s="78"/>
      <c r="CK67" s="78"/>
      <c r="CL67" s="78"/>
      <c r="CM67" s="78"/>
      <c r="CN67" s="79"/>
      <c r="CO67" s="77">
        <v>0</v>
      </c>
      <c r="CP67" s="78"/>
      <c r="CQ67" s="78"/>
      <c r="CR67" s="78"/>
      <c r="CS67" s="78"/>
      <c r="CT67" s="78"/>
      <c r="CU67" s="78"/>
      <c r="CV67" s="78"/>
      <c r="CW67" s="79"/>
      <c r="CX67" s="65">
        <v>0</v>
      </c>
      <c r="CY67" s="65"/>
      <c r="CZ67" s="65"/>
      <c r="DA67" s="65"/>
      <c r="DB67" s="65"/>
      <c r="DC67" s="65"/>
      <c r="DD67" s="65"/>
      <c r="DE67" s="65"/>
      <c r="DF67" s="65"/>
      <c r="DG67" s="66">
        <v>0</v>
      </c>
      <c r="DH67" s="66"/>
      <c r="DI67" s="66"/>
      <c r="DJ67" s="66"/>
      <c r="DK67" s="66"/>
      <c r="DL67" s="66"/>
      <c r="DM67" s="66"/>
      <c r="DN67" s="66"/>
      <c r="DO67" s="66"/>
      <c r="DP67" s="67" t="s">
        <v>52</v>
      </c>
      <c r="DQ67" s="67"/>
      <c r="DR67" s="67"/>
      <c r="DS67" s="67"/>
      <c r="DT67" s="67"/>
      <c r="DU67" s="67"/>
      <c r="DV67" s="67"/>
      <c r="DW67" s="67"/>
      <c r="DX67" s="67"/>
      <c r="DY67" s="67"/>
      <c r="DZ67" s="67" t="s">
        <v>52</v>
      </c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 t="s">
        <v>52</v>
      </c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 t="s">
        <v>52</v>
      </c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36"/>
    </row>
    <row r="68" spans="1:168" s="6" customFormat="1" ht="29.25" customHeight="1">
      <c r="A68" s="67">
        <f t="shared" si="1"/>
        <v>32</v>
      </c>
      <c r="B68" s="67"/>
      <c r="C68" s="67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9" t="s">
        <v>158</v>
      </c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1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3" t="str">
        <f>'[2]В ПЗ ПГ'!G39</f>
        <v>009 0503 15001S4390 244</v>
      </c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5"/>
      <c r="BL68" s="67">
        <v>2017</v>
      </c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76">
        <f t="shared" si="0"/>
        <v>403.739</v>
      </c>
      <c r="BX68" s="76"/>
      <c r="BY68" s="76"/>
      <c r="BZ68" s="76"/>
      <c r="CA68" s="76"/>
      <c r="CB68" s="76"/>
      <c r="CC68" s="76"/>
      <c r="CD68" s="76"/>
      <c r="CE68" s="76"/>
      <c r="CF68" s="77">
        <f>'[2]В ПЗ ПГ'!I39/1000</f>
        <v>403.739</v>
      </c>
      <c r="CG68" s="78"/>
      <c r="CH68" s="78"/>
      <c r="CI68" s="78"/>
      <c r="CJ68" s="78"/>
      <c r="CK68" s="78"/>
      <c r="CL68" s="78"/>
      <c r="CM68" s="78"/>
      <c r="CN68" s="79"/>
      <c r="CO68" s="77">
        <v>0</v>
      </c>
      <c r="CP68" s="78"/>
      <c r="CQ68" s="78"/>
      <c r="CR68" s="78"/>
      <c r="CS68" s="78"/>
      <c r="CT68" s="78"/>
      <c r="CU68" s="78"/>
      <c r="CV68" s="78"/>
      <c r="CW68" s="79"/>
      <c r="CX68" s="65">
        <v>0</v>
      </c>
      <c r="CY68" s="65"/>
      <c r="CZ68" s="65"/>
      <c r="DA68" s="65"/>
      <c r="DB68" s="65"/>
      <c r="DC68" s="65"/>
      <c r="DD68" s="65"/>
      <c r="DE68" s="65"/>
      <c r="DF68" s="65"/>
      <c r="DG68" s="66">
        <v>0</v>
      </c>
      <c r="DH68" s="66"/>
      <c r="DI68" s="66"/>
      <c r="DJ68" s="66"/>
      <c r="DK68" s="66"/>
      <c r="DL68" s="66"/>
      <c r="DM68" s="66"/>
      <c r="DN68" s="66"/>
      <c r="DO68" s="66"/>
      <c r="DP68" s="67" t="s">
        <v>52</v>
      </c>
      <c r="DQ68" s="67"/>
      <c r="DR68" s="67"/>
      <c r="DS68" s="67"/>
      <c r="DT68" s="67"/>
      <c r="DU68" s="67"/>
      <c r="DV68" s="67"/>
      <c r="DW68" s="67"/>
      <c r="DX68" s="67"/>
      <c r="DY68" s="67"/>
      <c r="DZ68" s="67" t="s">
        <v>52</v>
      </c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 t="s">
        <v>52</v>
      </c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 t="s">
        <v>52</v>
      </c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36"/>
    </row>
    <row r="69" spans="1:168" s="6" customFormat="1" ht="29.25" customHeight="1">
      <c r="A69" s="67">
        <f t="shared" si="1"/>
        <v>33</v>
      </c>
      <c r="B69" s="67"/>
      <c r="C69" s="67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69" t="s">
        <v>158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1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3" t="str">
        <f>'[1]Сорт(2)'!E52</f>
        <v>009 0707 9990111680 244</v>
      </c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5"/>
      <c r="BL69" s="67">
        <v>2017</v>
      </c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76">
        <f t="shared" si="0"/>
        <v>30</v>
      </c>
      <c r="BX69" s="76"/>
      <c r="BY69" s="76"/>
      <c r="BZ69" s="76"/>
      <c r="CA69" s="76"/>
      <c r="CB69" s="76"/>
      <c r="CC69" s="76"/>
      <c r="CD69" s="76"/>
      <c r="CE69" s="76"/>
      <c r="CF69" s="77">
        <v>30</v>
      </c>
      <c r="CG69" s="78"/>
      <c r="CH69" s="78"/>
      <c r="CI69" s="78"/>
      <c r="CJ69" s="78"/>
      <c r="CK69" s="78"/>
      <c r="CL69" s="78"/>
      <c r="CM69" s="78"/>
      <c r="CN69" s="79"/>
      <c r="CO69" s="77">
        <v>0</v>
      </c>
      <c r="CP69" s="78"/>
      <c r="CQ69" s="78"/>
      <c r="CR69" s="78"/>
      <c r="CS69" s="78"/>
      <c r="CT69" s="78"/>
      <c r="CU69" s="78"/>
      <c r="CV69" s="78"/>
      <c r="CW69" s="79"/>
      <c r="CX69" s="65">
        <v>0</v>
      </c>
      <c r="CY69" s="65"/>
      <c r="CZ69" s="65"/>
      <c r="DA69" s="65"/>
      <c r="DB69" s="65"/>
      <c r="DC69" s="65"/>
      <c r="DD69" s="65"/>
      <c r="DE69" s="65"/>
      <c r="DF69" s="65"/>
      <c r="DG69" s="66">
        <v>0</v>
      </c>
      <c r="DH69" s="66"/>
      <c r="DI69" s="66"/>
      <c r="DJ69" s="66"/>
      <c r="DK69" s="66"/>
      <c r="DL69" s="66"/>
      <c r="DM69" s="66"/>
      <c r="DN69" s="66"/>
      <c r="DO69" s="66"/>
      <c r="DP69" s="67" t="s">
        <v>52</v>
      </c>
      <c r="DQ69" s="67"/>
      <c r="DR69" s="67"/>
      <c r="DS69" s="67"/>
      <c r="DT69" s="67"/>
      <c r="DU69" s="67"/>
      <c r="DV69" s="67"/>
      <c r="DW69" s="67"/>
      <c r="DX69" s="67"/>
      <c r="DY69" s="67"/>
      <c r="DZ69" s="67" t="s">
        <v>52</v>
      </c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 t="s">
        <v>52</v>
      </c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 t="s">
        <v>52</v>
      </c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36"/>
    </row>
    <row r="70" spans="1:168" s="6" customFormat="1" ht="29.25" customHeight="1">
      <c r="A70" s="67">
        <f t="shared" si="1"/>
        <v>34</v>
      </c>
      <c r="B70" s="67"/>
      <c r="C70" s="67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69" t="s">
        <v>158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1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3" t="str">
        <f>'[1]Сорт(2)'!E53</f>
        <v>009 1105 9990111300 244</v>
      </c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5"/>
      <c r="BL70" s="67">
        <v>2017</v>
      </c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76">
        <f t="shared" si="0"/>
        <v>30</v>
      </c>
      <c r="BX70" s="76"/>
      <c r="BY70" s="76"/>
      <c r="BZ70" s="76"/>
      <c r="CA70" s="76"/>
      <c r="CB70" s="76"/>
      <c r="CC70" s="76"/>
      <c r="CD70" s="76"/>
      <c r="CE70" s="76"/>
      <c r="CF70" s="77">
        <v>30</v>
      </c>
      <c r="CG70" s="78"/>
      <c r="CH70" s="78"/>
      <c r="CI70" s="78"/>
      <c r="CJ70" s="78"/>
      <c r="CK70" s="78"/>
      <c r="CL70" s="78"/>
      <c r="CM70" s="78"/>
      <c r="CN70" s="79"/>
      <c r="CO70" s="77">
        <v>0</v>
      </c>
      <c r="CP70" s="78"/>
      <c r="CQ70" s="78"/>
      <c r="CR70" s="78"/>
      <c r="CS70" s="78"/>
      <c r="CT70" s="78"/>
      <c r="CU70" s="78"/>
      <c r="CV70" s="78"/>
      <c r="CW70" s="79"/>
      <c r="CX70" s="65">
        <v>0</v>
      </c>
      <c r="CY70" s="65"/>
      <c r="CZ70" s="65"/>
      <c r="DA70" s="65"/>
      <c r="DB70" s="65"/>
      <c r="DC70" s="65"/>
      <c r="DD70" s="65"/>
      <c r="DE70" s="65"/>
      <c r="DF70" s="65"/>
      <c r="DG70" s="66">
        <v>0</v>
      </c>
      <c r="DH70" s="66"/>
      <c r="DI70" s="66"/>
      <c r="DJ70" s="66"/>
      <c r="DK70" s="66"/>
      <c r="DL70" s="66"/>
      <c r="DM70" s="66"/>
      <c r="DN70" s="66"/>
      <c r="DO70" s="66"/>
      <c r="DP70" s="67" t="s">
        <v>52</v>
      </c>
      <c r="DQ70" s="67"/>
      <c r="DR70" s="67"/>
      <c r="DS70" s="67"/>
      <c r="DT70" s="67"/>
      <c r="DU70" s="67"/>
      <c r="DV70" s="67"/>
      <c r="DW70" s="67"/>
      <c r="DX70" s="67"/>
      <c r="DY70" s="67"/>
      <c r="DZ70" s="67" t="s">
        <v>52</v>
      </c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 t="s">
        <v>52</v>
      </c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 t="s">
        <v>52</v>
      </c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36"/>
    </row>
    <row r="71" spans="1:169" s="40" customFormat="1" ht="29.25" customHeight="1">
      <c r="A71" s="67">
        <f t="shared" si="1"/>
        <v>35</v>
      </c>
      <c r="B71" s="67"/>
      <c r="C71" s="67"/>
      <c r="D71" s="67"/>
      <c r="E71" s="80"/>
      <c r="F71" s="80"/>
      <c r="G71" s="80"/>
      <c r="H71" s="80"/>
      <c r="I71" s="80"/>
      <c r="J71" s="80"/>
      <c r="K71" s="80"/>
      <c r="L71" s="80"/>
      <c r="M71" s="80"/>
      <c r="N71" s="69" t="s">
        <v>158</v>
      </c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73" t="s">
        <v>147</v>
      </c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5"/>
      <c r="BL71" s="67">
        <v>2017</v>
      </c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76">
        <f>CF71+CO71+CX71+DG71</f>
        <v>0</v>
      </c>
      <c r="BX71" s="76"/>
      <c r="BY71" s="76"/>
      <c r="BZ71" s="76"/>
      <c r="CA71" s="76"/>
      <c r="CB71" s="76"/>
      <c r="CC71" s="76"/>
      <c r="CD71" s="76"/>
      <c r="CE71" s="76"/>
      <c r="CF71" s="77">
        <v>0</v>
      </c>
      <c r="CG71" s="78"/>
      <c r="CH71" s="78"/>
      <c r="CI71" s="78"/>
      <c r="CJ71" s="78"/>
      <c r="CK71" s="78"/>
      <c r="CL71" s="78"/>
      <c r="CM71" s="78"/>
      <c r="CN71" s="79"/>
      <c r="CO71" s="77">
        <v>0</v>
      </c>
      <c r="CP71" s="78"/>
      <c r="CQ71" s="78"/>
      <c r="CR71" s="78"/>
      <c r="CS71" s="78"/>
      <c r="CT71" s="78"/>
      <c r="CU71" s="78"/>
      <c r="CV71" s="78"/>
      <c r="CW71" s="79"/>
      <c r="CX71" s="65">
        <v>0</v>
      </c>
      <c r="CY71" s="65"/>
      <c r="CZ71" s="65"/>
      <c r="DA71" s="65"/>
      <c r="DB71" s="65"/>
      <c r="DC71" s="65"/>
      <c r="DD71" s="65"/>
      <c r="DE71" s="65"/>
      <c r="DF71" s="65"/>
      <c r="DG71" s="66">
        <v>0</v>
      </c>
      <c r="DH71" s="66"/>
      <c r="DI71" s="66"/>
      <c r="DJ71" s="66"/>
      <c r="DK71" s="66"/>
      <c r="DL71" s="66"/>
      <c r="DM71" s="66"/>
      <c r="DN71" s="66"/>
      <c r="DO71" s="66"/>
      <c r="DP71" s="67" t="s">
        <v>52</v>
      </c>
      <c r="DQ71" s="67"/>
      <c r="DR71" s="67"/>
      <c r="DS71" s="67"/>
      <c r="DT71" s="67"/>
      <c r="DU71" s="67"/>
      <c r="DV71" s="67"/>
      <c r="DW71" s="67"/>
      <c r="DX71" s="67"/>
      <c r="DY71" s="67"/>
      <c r="DZ71" s="67" t="s">
        <v>52</v>
      </c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6" t="s">
        <v>52</v>
      </c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 t="s">
        <v>52</v>
      </c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39"/>
      <c r="FM71" s="6"/>
    </row>
    <row r="72" spans="1:170" s="40" customFormat="1" ht="29.25" customHeight="1">
      <c r="A72" s="67">
        <f t="shared" si="1"/>
        <v>36</v>
      </c>
      <c r="B72" s="67"/>
      <c r="C72" s="67"/>
      <c r="D72" s="67"/>
      <c r="E72" s="80"/>
      <c r="F72" s="80"/>
      <c r="G72" s="80"/>
      <c r="H72" s="80"/>
      <c r="I72" s="80"/>
      <c r="J72" s="80"/>
      <c r="K72" s="80"/>
      <c r="L72" s="80"/>
      <c r="M72" s="80"/>
      <c r="N72" s="69" t="s">
        <v>158</v>
      </c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73" t="str">
        <f>'[3]18-19'!G46</f>
        <v>009 0503 9990113280 244</v>
      </c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5"/>
      <c r="BL72" s="67">
        <v>2017</v>
      </c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76">
        <f>CF72+CO72+CX72+DG72</f>
        <v>756</v>
      </c>
      <c r="BX72" s="76"/>
      <c r="BY72" s="76"/>
      <c r="BZ72" s="76"/>
      <c r="CA72" s="76"/>
      <c r="CB72" s="76"/>
      <c r="CC72" s="76"/>
      <c r="CD72" s="76"/>
      <c r="CE72" s="76"/>
      <c r="CF72" s="77">
        <v>0</v>
      </c>
      <c r="CG72" s="78"/>
      <c r="CH72" s="78"/>
      <c r="CI72" s="78"/>
      <c r="CJ72" s="78"/>
      <c r="CK72" s="78"/>
      <c r="CL72" s="78"/>
      <c r="CM72" s="78"/>
      <c r="CN72" s="79"/>
      <c r="CO72" s="77">
        <f>'[3]18-19'!H46/1000</f>
        <v>330</v>
      </c>
      <c r="CP72" s="78"/>
      <c r="CQ72" s="78"/>
      <c r="CR72" s="78"/>
      <c r="CS72" s="78"/>
      <c r="CT72" s="78"/>
      <c r="CU72" s="78"/>
      <c r="CV72" s="78"/>
      <c r="CW72" s="79"/>
      <c r="CX72" s="77">
        <f>'[3]18-19'!I46/1000</f>
        <v>426</v>
      </c>
      <c r="CY72" s="78"/>
      <c r="CZ72" s="78"/>
      <c r="DA72" s="78"/>
      <c r="DB72" s="78"/>
      <c r="DC72" s="78"/>
      <c r="DD72" s="78"/>
      <c r="DE72" s="78"/>
      <c r="DF72" s="79"/>
      <c r="DG72" s="66">
        <v>0</v>
      </c>
      <c r="DH72" s="66"/>
      <c r="DI72" s="66"/>
      <c r="DJ72" s="66"/>
      <c r="DK72" s="66"/>
      <c r="DL72" s="66"/>
      <c r="DM72" s="66"/>
      <c r="DN72" s="66"/>
      <c r="DO72" s="66"/>
      <c r="DP72" s="67" t="s">
        <v>52</v>
      </c>
      <c r="DQ72" s="67"/>
      <c r="DR72" s="67"/>
      <c r="DS72" s="67"/>
      <c r="DT72" s="67"/>
      <c r="DU72" s="67"/>
      <c r="DV72" s="67"/>
      <c r="DW72" s="67"/>
      <c r="DX72" s="67"/>
      <c r="DY72" s="67"/>
      <c r="DZ72" s="67" t="s">
        <v>52</v>
      </c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6" t="s">
        <v>52</v>
      </c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 t="s">
        <v>52</v>
      </c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39">
        <v>2017</v>
      </c>
      <c r="FM72" s="39">
        <v>2018</v>
      </c>
      <c r="FN72" s="39">
        <v>2019</v>
      </c>
    </row>
    <row r="73" spans="1:170" s="40" customFormat="1" ht="29.25" customHeight="1">
      <c r="A73" s="67">
        <f t="shared" si="1"/>
        <v>37</v>
      </c>
      <c r="B73" s="67"/>
      <c r="C73" s="67"/>
      <c r="D73" s="67"/>
      <c r="E73" s="80"/>
      <c r="F73" s="80"/>
      <c r="G73" s="80"/>
      <c r="H73" s="80"/>
      <c r="I73" s="80"/>
      <c r="J73" s="80"/>
      <c r="K73" s="80"/>
      <c r="L73" s="80"/>
      <c r="M73" s="80"/>
      <c r="N73" s="69" t="s">
        <v>158</v>
      </c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73" t="str">
        <f>'[3]18-19'!G47</f>
        <v>009 0503 9990113300 244</v>
      </c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5"/>
      <c r="BL73" s="67">
        <v>2017</v>
      </c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76">
        <f>CF73+CO73+CX73+DG73</f>
        <v>600</v>
      </c>
      <c r="BX73" s="76"/>
      <c r="BY73" s="76"/>
      <c r="BZ73" s="76"/>
      <c r="CA73" s="76"/>
      <c r="CB73" s="76"/>
      <c r="CC73" s="76"/>
      <c r="CD73" s="76"/>
      <c r="CE73" s="76"/>
      <c r="CF73" s="77">
        <v>0</v>
      </c>
      <c r="CG73" s="78"/>
      <c r="CH73" s="78"/>
      <c r="CI73" s="78"/>
      <c r="CJ73" s="78"/>
      <c r="CK73" s="78"/>
      <c r="CL73" s="78"/>
      <c r="CM73" s="78"/>
      <c r="CN73" s="79"/>
      <c r="CO73" s="77">
        <f>'[3]18-19'!H47/1000</f>
        <v>300</v>
      </c>
      <c r="CP73" s="78"/>
      <c r="CQ73" s="78"/>
      <c r="CR73" s="78"/>
      <c r="CS73" s="78"/>
      <c r="CT73" s="78"/>
      <c r="CU73" s="78"/>
      <c r="CV73" s="78"/>
      <c r="CW73" s="79"/>
      <c r="CX73" s="77">
        <f>'[3]18-19'!I47/1000</f>
        <v>300</v>
      </c>
      <c r="CY73" s="78"/>
      <c r="CZ73" s="78"/>
      <c r="DA73" s="78"/>
      <c r="DB73" s="78"/>
      <c r="DC73" s="78"/>
      <c r="DD73" s="78"/>
      <c r="DE73" s="78"/>
      <c r="DF73" s="79"/>
      <c r="DG73" s="66">
        <v>0</v>
      </c>
      <c r="DH73" s="66"/>
      <c r="DI73" s="66"/>
      <c r="DJ73" s="66"/>
      <c r="DK73" s="66"/>
      <c r="DL73" s="66"/>
      <c r="DM73" s="66"/>
      <c r="DN73" s="66"/>
      <c r="DO73" s="66"/>
      <c r="DP73" s="67" t="s">
        <v>52</v>
      </c>
      <c r="DQ73" s="67"/>
      <c r="DR73" s="67"/>
      <c r="DS73" s="67"/>
      <c r="DT73" s="67"/>
      <c r="DU73" s="67"/>
      <c r="DV73" s="67"/>
      <c r="DW73" s="67"/>
      <c r="DX73" s="67"/>
      <c r="DY73" s="67"/>
      <c r="DZ73" s="67" t="s">
        <v>52</v>
      </c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6" t="s">
        <v>52</v>
      </c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 t="s">
        <v>52</v>
      </c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2">
        <f>SUM(CF41:CN75)</f>
        <v>7531.8009999999995</v>
      </c>
      <c r="FM73" s="62">
        <f>SUM(CG41:CO75)</f>
        <v>3925.547</v>
      </c>
      <c r="FN73" s="62">
        <f>SUM(CX41:DF75)</f>
        <v>3766.083</v>
      </c>
    </row>
    <row r="74" spans="1:169" s="40" customFormat="1" ht="29.25" customHeight="1">
      <c r="A74" s="67">
        <f t="shared" si="1"/>
        <v>38</v>
      </c>
      <c r="B74" s="67"/>
      <c r="C74" s="67"/>
      <c r="D74" s="67"/>
      <c r="E74" s="80"/>
      <c r="F74" s="80"/>
      <c r="G74" s="80"/>
      <c r="H74" s="80"/>
      <c r="I74" s="80"/>
      <c r="J74" s="80"/>
      <c r="K74" s="80"/>
      <c r="L74" s="80"/>
      <c r="M74" s="80"/>
      <c r="N74" s="69" t="s">
        <v>158</v>
      </c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73" t="str">
        <f>'[3]18-19'!G48</f>
        <v>009 0707 9990111680 244</v>
      </c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5"/>
      <c r="BL74" s="67">
        <v>2017</v>
      </c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76">
        <f>CF74+CO74+CX74+DG74</f>
        <v>60</v>
      </c>
      <c r="BX74" s="76"/>
      <c r="BY74" s="76"/>
      <c r="BZ74" s="76"/>
      <c r="CA74" s="76"/>
      <c r="CB74" s="76"/>
      <c r="CC74" s="76"/>
      <c r="CD74" s="76"/>
      <c r="CE74" s="76"/>
      <c r="CF74" s="77">
        <v>0</v>
      </c>
      <c r="CG74" s="78"/>
      <c r="CH74" s="78"/>
      <c r="CI74" s="78"/>
      <c r="CJ74" s="78"/>
      <c r="CK74" s="78"/>
      <c r="CL74" s="78"/>
      <c r="CM74" s="78"/>
      <c r="CN74" s="79"/>
      <c r="CO74" s="77">
        <f>'[3]18-19'!H48/1000</f>
        <v>30</v>
      </c>
      <c r="CP74" s="78"/>
      <c r="CQ74" s="78"/>
      <c r="CR74" s="78"/>
      <c r="CS74" s="78"/>
      <c r="CT74" s="78"/>
      <c r="CU74" s="78"/>
      <c r="CV74" s="78"/>
      <c r="CW74" s="79"/>
      <c r="CX74" s="77">
        <f>'[3]18-19'!I48/1000</f>
        <v>30</v>
      </c>
      <c r="CY74" s="78"/>
      <c r="CZ74" s="78"/>
      <c r="DA74" s="78"/>
      <c r="DB74" s="78"/>
      <c r="DC74" s="78"/>
      <c r="DD74" s="78"/>
      <c r="DE74" s="78"/>
      <c r="DF74" s="79"/>
      <c r="DG74" s="66">
        <v>0</v>
      </c>
      <c r="DH74" s="66"/>
      <c r="DI74" s="66"/>
      <c r="DJ74" s="66"/>
      <c r="DK74" s="66"/>
      <c r="DL74" s="66"/>
      <c r="DM74" s="66"/>
      <c r="DN74" s="66"/>
      <c r="DO74" s="66"/>
      <c r="DP74" s="67" t="s">
        <v>52</v>
      </c>
      <c r="DQ74" s="67"/>
      <c r="DR74" s="67"/>
      <c r="DS74" s="67"/>
      <c r="DT74" s="67"/>
      <c r="DU74" s="67"/>
      <c r="DV74" s="67"/>
      <c r="DW74" s="67"/>
      <c r="DX74" s="67"/>
      <c r="DY74" s="67"/>
      <c r="DZ74" s="67" t="s">
        <v>52</v>
      </c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6" t="s">
        <v>52</v>
      </c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 t="s">
        <v>52</v>
      </c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39"/>
      <c r="FM74" s="6"/>
    </row>
    <row r="75" spans="1:169" s="40" customFormat="1" ht="29.25" customHeight="1">
      <c r="A75" s="67">
        <f t="shared" si="1"/>
        <v>39</v>
      </c>
      <c r="B75" s="67"/>
      <c r="C75" s="67"/>
      <c r="D75" s="67"/>
      <c r="E75" s="80"/>
      <c r="F75" s="80"/>
      <c r="G75" s="80"/>
      <c r="H75" s="80"/>
      <c r="I75" s="80"/>
      <c r="J75" s="80"/>
      <c r="K75" s="80"/>
      <c r="L75" s="80"/>
      <c r="M75" s="80"/>
      <c r="N75" s="69" t="s">
        <v>158</v>
      </c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73" t="str">
        <f>'[3]18-19'!G49</f>
        <v>009 1105 9990111300 244</v>
      </c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5"/>
      <c r="BL75" s="67">
        <v>2017</v>
      </c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76">
        <f>CF75+CO75+CX75+DG75</f>
        <v>60</v>
      </c>
      <c r="BX75" s="76"/>
      <c r="BY75" s="76"/>
      <c r="BZ75" s="76"/>
      <c r="CA75" s="76"/>
      <c r="CB75" s="76"/>
      <c r="CC75" s="76"/>
      <c r="CD75" s="76"/>
      <c r="CE75" s="76"/>
      <c r="CF75" s="77">
        <v>0</v>
      </c>
      <c r="CG75" s="78"/>
      <c r="CH75" s="78"/>
      <c r="CI75" s="78"/>
      <c r="CJ75" s="78"/>
      <c r="CK75" s="78"/>
      <c r="CL75" s="78"/>
      <c r="CM75" s="78"/>
      <c r="CN75" s="79"/>
      <c r="CO75" s="77">
        <f>'[3]18-19'!H49/1000</f>
        <v>30</v>
      </c>
      <c r="CP75" s="78"/>
      <c r="CQ75" s="78"/>
      <c r="CR75" s="78"/>
      <c r="CS75" s="78"/>
      <c r="CT75" s="78"/>
      <c r="CU75" s="78"/>
      <c r="CV75" s="78"/>
      <c r="CW75" s="79"/>
      <c r="CX75" s="77">
        <f>'[3]18-19'!I49/1000</f>
        <v>30</v>
      </c>
      <c r="CY75" s="78"/>
      <c r="CZ75" s="78"/>
      <c r="DA75" s="78"/>
      <c r="DB75" s="78"/>
      <c r="DC75" s="78"/>
      <c r="DD75" s="78"/>
      <c r="DE75" s="78"/>
      <c r="DF75" s="79"/>
      <c r="DG75" s="66">
        <v>0</v>
      </c>
      <c r="DH75" s="66"/>
      <c r="DI75" s="66"/>
      <c r="DJ75" s="66"/>
      <c r="DK75" s="66"/>
      <c r="DL75" s="66"/>
      <c r="DM75" s="66"/>
      <c r="DN75" s="66"/>
      <c r="DO75" s="66"/>
      <c r="DP75" s="67" t="s">
        <v>52</v>
      </c>
      <c r="DQ75" s="67"/>
      <c r="DR75" s="67"/>
      <c r="DS75" s="67"/>
      <c r="DT75" s="67"/>
      <c r="DU75" s="67"/>
      <c r="DV75" s="67"/>
      <c r="DW75" s="67"/>
      <c r="DX75" s="67"/>
      <c r="DY75" s="67"/>
      <c r="DZ75" s="67" t="s">
        <v>52</v>
      </c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6" t="s">
        <v>52</v>
      </c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 t="s">
        <v>52</v>
      </c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39"/>
      <c r="FM75" s="6"/>
    </row>
    <row r="76" spans="1:167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146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8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73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5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76"/>
      <c r="BX76" s="76"/>
      <c r="BY76" s="76"/>
      <c r="BZ76" s="76"/>
      <c r="CA76" s="76"/>
      <c r="CB76" s="76"/>
      <c r="CC76" s="76"/>
      <c r="CD76" s="76"/>
      <c r="CE76" s="76"/>
      <c r="CF76" s="77"/>
      <c r="CG76" s="78"/>
      <c r="CH76" s="78"/>
      <c r="CI76" s="78"/>
      <c r="CJ76" s="78"/>
      <c r="CK76" s="78"/>
      <c r="CL76" s="78"/>
      <c r="CM76" s="78"/>
      <c r="CN76" s="79"/>
      <c r="CO76" s="77"/>
      <c r="CP76" s="78"/>
      <c r="CQ76" s="78"/>
      <c r="CR76" s="78"/>
      <c r="CS76" s="78"/>
      <c r="CT76" s="78"/>
      <c r="CU76" s="78"/>
      <c r="CV76" s="78"/>
      <c r="CW76" s="79"/>
      <c r="CX76" s="65"/>
      <c r="CY76" s="65"/>
      <c r="CZ76" s="65"/>
      <c r="DA76" s="65"/>
      <c r="DB76" s="65"/>
      <c r="DC76" s="65"/>
      <c r="DD76" s="65"/>
      <c r="DE76" s="65"/>
      <c r="DF76" s="65"/>
      <c r="DG76" s="66"/>
      <c r="DH76" s="66"/>
      <c r="DI76" s="66"/>
      <c r="DJ76" s="66"/>
      <c r="DK76" s="66"/>
      <c r="DL76" s="66"/>
      <c r="DM76" s="66"/>
      <c r="DN76" s="66"/>
      <c r="DO76" s="66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</row>
    <row r="77" spans="1:168" s="6" customFormat="1" ht="12.75">
      <c r="A77" s="114" t="s">
        <v>50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6"/>
      <c r="BW77" s="149">
        <f>SUM(BW37:CE71)</f>
        <v>21081.671999999995</v>
      </c>
      <c r="BX77" s="150"/>
      <c r="BY77" s="150"/>
      <c r="BZ77" s="150"/>
      <c r="CA77" s="150"/>
      <c r="CB77" s="150"/>
      <c r="CC77" s="150"/>
      <c r="CD77" s="150"/>
      <c r="CE77" s="151"/>
      <c r="CF77" s="155">
        <f>SUM(CF37:CN75)</f>
        <v>10003.794</v>
      </c>
      <c r="CG77" s="156"/>
      <c r="CH77" s="156"/>
      <c r="CI77" s="156"/>
      <c r="CJ77" s="156"/>
      <c r="CK77" s="156"/>
      <c r="CL77" s="156"/>
      <c r="CM77" s="156"/>
      <c r="CN77" s="157"/>
      <c r="CO77" s="155">
        <f>SUM(CO37:CW75)</f>
        <v>6301.671</v>
      </c>
      <c r="CP77" s="156"/>
      <c r="CQ77" s="156"/>
      <c r="CR77" s="156"/>
      <c r="CS77" s="156"/>
      <c r="CT77" s="156"/>
      <c r="CU77" s="156"/>
      <c r="CV77" s="156"/>
      <c r="CW77" s="157"/>
      <c r="CX77" s="155">
        <f>SUM(CX37:DF75)</f>
        <v>6252.206999999999</v>
      </c>
      <c r="CY77" s="156"/>
      <c r="CZ77" s="156"/>
      <c r="DA77" s="156"/>
      <c r="DB77" s="156"/>
      <c r="DC77" s="156"/>
      <c r="DD77" s="156"/>
      <c r="DE77" s="156"/>
      <c r="DF77" s="157"/>
      <c r="DG77" s="161">
        <v>0</v>
      </c>
      <c r="DH77" s="162"/>
      <c r="DI77" s="162"/>
      <c r="DJ77" s="162"/>
      <c r="DK77" s="162"/>
      <c r="DL77" s="162"/>
      <c r="DM77" s="162"/>
      <c r="DN77" s="162"/>
      <c r="DO77" s="163"/>
      <c r="DP77" s="67" t="s">
        <v>52</v>
      </c>
      <c r="DQ77" s="67"/>
      <c r="DR77" s="67"/>
      <c r="DS77" s="67"/>
      <c r="DT77" s="67"/>
      <c r="DU77" s="67"/>
      <c r="DV77" s="67"/>
      <c r="DW77" s="67"/>
      <c r="DX77" s="67"/>
      <c r="DY77" s="67"/>
      <c r="DZ77" s="67" t="s">
        <v>52</v>
      </c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 t="s">
        <v>52</v>
      </c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 t="s">
        <v>52</v>
      </c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36"/>
    </row>
    <row r="78" spans="1:168" s="6" customFormat="1" ht="12.75">
      <c r="A78" s="121" t="s">
        <v>51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3"/>
      <c r="BW78" s="152"/>
      <c r="BX78" s="153"/>
      <c r="BY78" s="153"/>
      <c r="BZ78" s="153"/>
      <c r="CA78" s="153"/>
      <c r="CB78" s="153"/>
      <c r="CC78" s="153"/>
      <c r="CD78" s="153"/>
      <c r="CE78" s="154"/>
      <c r="CF78" s="158"/>
      <c r="CG78" s="159"/>
      <c r="CH78" s="159"/>
      <c r="CI78" s="159"/>
      <c r="CJ78" s="159"/>
      <c r="CK78" s="159"/>
      <c r="CL78" s="159"/>
      <c r="CM78" s="159"/>
      <c r="CN78" s="160"/>
      <c r="CO78" s="158"/>
      <c r="CP78" s="159"/>
      <c r="CQ78" s="159"/>
      <c r="CR78" s="159"/>
      <c r="CS78" s="159"/>
      <c r="CT78" s="159"/>
      <c r="CU78" s="159"/>
      <c r="CV78" s="159"/>
      <c r="CW78" s="160"/>
      <c r="CX78" s="158"/>
      <c r="CY78" s="159"/>
      <c r="CZ78" s="159"/>
      <c r="DA78" s="159"/>
      <c r="DB78" s="159"/>
      <c r="DC78" s="159"/>
      <c r="DD78" s="159"/>
      <c r="DE78" s="159"/>
      <c r="DF78" s="160"/>
      <c r="DG78" s="164"/>
      <c r="DH78" s="165"/>
      <c r="DI78" s="165"/>
      <c r="DJ78" s="165"/>
      <c r="DK78" s="165"/>
      <c r="DL78" s="165"/>
      <c r="DM78" s="165"/>
      <c r="DN78" s="165"/>
      <c r="DO78" s="166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36"/>
    </row>
    <row r="79" ht="42" customHeight="1"/>
    <row r="80" spans="1:168" s="13" customFormat="1" ht="13.5">
      <c r="A80" s="167" t="s">
        <v>153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43"/>
      <c r="DF80" s="43"/>
      <c r="DG80" s="43"/>
      <c r="DH80" s="168" t="s">
        <v>53</v>
      </c>
      <c r="DI80" s="168"/>
      <c r="DJ80" s="169" t="s">
        <v>136</v>
      </c>
      <c r="DK80" s="169"/>
      <c r="DL80" s="169"/>
      <c r="DM80" s="169"/>
      <c r="DN80" s="170" t="s">
        <v>54</v>
      </c>
      <c r="DO80" s="170"/>
      <c r="DP80" s="167" t="s">
        <v>154</v>
      </c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71">
        <v>20</v>
      </c>
      <c r="EG80" s="171"/>
      <c r="EH80" s="171"/>
      <c r="EI80" s="172" t="s">
        <v>137</v>
      </c>
      <c r="EJ80" s="172"/>
      <c r="EK80" s="172"/>
      <c r="EL80" s="172"/>
      <c r="EN80" s="17" t="s">
        <v>55</v>
      </c>
      <c r="FL80" s="34"/>
    </row>
    <row r="81" spans="1:168" s="7" customFormat="1" ht="9">
      <c r="A81" s="173" t="s">
        <v>56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I81" s="173" t="s">
        <v>57</v>
      </c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46"/>
      <c r="DF81" s="46"/>
      <c r="DG81" s="46"/>
      <c r="DH81" s="173" t="s">
        <v>58</v>
      </c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FL81" s="37"/>
    </row>
    <row r="82" spans="5:168" s="13" customFormat="1" ht="13.5">
      <c r="E82" s="58"/>
      <c r="F82" s="58"/>
      <c r="G82" s="58"/>
      <c r="H82" s="58"/>
      <c r="I82" s="58"/>
      <c r="J82" s="58"/>
      <c r="K82" s="58"/>
      <c r="L82" s="58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 t="s">
        <v>59</v>
      </c>
      <c r="DG82" s="43"/>
      <c r="DH82" s="43"/>
      <c r="DI82" s="43"/>
      <c r="DJ82" s="43"/>
      <c r="FL82" s="34"/>
    </row>
    <row r="83" spans="1:168" s="13" customFormat="1" ht="13.5">
      <c r="A83" s="174" t="s">
        <v>148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43"/>
      <c r="DF83" s="43"/>
      <c r="DG83" s="43"/>
      <c r="DH83" s="43"/>
      <c r="DI83" s="43"/>
      <c r="DJ83" s="43"/>
      <c r="FL83" s="34"/>
    </row>
    <row r="84" spans="1:168" s="7" customFormat="1" ht="9">
      <c r="A84" s="173" t="s">
        <v>100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I84" s="173" t="s">
        <v>57</v>
      </c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46"/>
      <c r="DF84" s="46"/>
      <c r="DG84" s="46"/>
      <c r="DH84" s="46"/>
      <c r="DI84" s="46"/>
      <c r="DJ84" s="46"/>
      <c r="FL84" s="37"/>
    </row>
    <row r="85" spans="1:168" s="2" customFormat="1" ht="9.75">
      <c r="A85" s="14" t="s">
        <v>101</v>
      </c>
      <c r="B85" s="15"/>
      <c r="C85" s="15"/>
      <c r="D85" s="15"/>
      <c r="E85" s="60"/>
      <c r="F85" s="60"/>
      <c r="G85" s="60"/>
      <c r="H85" s="60"/>
      <c r="I85" s="60"/>
      <c r="J85" s="60"/>
      <c r="K85" s="60"/>
      <c r="L85" s="60"/>
      <c r="M85" s="15"/>
      <c r="N85" s="15"/>
      <c r="O85" s="15"/>
      <c r="P85" s="15"/>
      <c r="Q85" s="15"/>
      <c r="R85" s="15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FL85" s="31"/>
    </row>
    <row r="86" spans="1:168" s="2" customFormat="1" ht="9.75">
      <c r="A86" s="8" t="s">
        <v>102</v>
      </c>
      <c r="E86" s="55"/>
      <c r="F86" s="55"/>
      <c r="G86" s="55"/>
      <c r="H86" s="55"/>
      <c r="I86" s="55"/>
      <c r="J86" s="55"/>
      <c r="K86" s="55"/>
      <c r="L86" s="55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FL86" s="31"/>
    </row>
    <row r="87" spans="1:168" s="2" customFormat="1" ht="9.75">
      <c r="A87" s="8" t="s">
        <v>103</v>
      </c>
      <c r="E87" s="55"/>
      <c r="F87" s="55"/>
      <c r="G87" s="55"/>
      <c r="H87" s="55"/>
      <c r="I87" s="55"/>
      <c r="J87" s="55"/>
      <c r="K87" s="55"/>
      <c r="L87" s="55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FL87" s="31"/>
    </row>
    <row r="88" spans="1:168" s="2" customFormat="1" ht="9.75">
      <c r="A88" s="8" t="s">
        <v>104</v>
      </c>
      <c r="E88" s="55"/>
      <c r="F88" s="55"/>
      <c r="G88" s="55"/>
      <c r="H88" s="55"/>
      <c r="I88" s="55"/>
      <c r="J88" s="55"/>
      <c r="K88" s="55"/>
      <c r="L88" s="55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FL88" s="31"/>
    </row>
    <row r="89" spans="1:168" s="2" customFormat="1" ht="9.75">
      <c r="A89" s="8" t="s">
        <v>105</v>
      </c>
      <c r="E89" s="55"/>
      <c r="F89" s="55"/>
      <c r="G89" s="55"/>
      <c r="H89" s="55"/>
      <c r="I89" s="55"/>
      <c r="J89" s="55"/>
      <c r="K89" s="55"/>
      <c r="L89" s="55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FL89" s="31"/>
    </row>
    <row r="90" spans="1:168" s="2" customFormat="1" ht="9.75">
      <c r="A90" s="8" t="s">
        <v>106</v>
      </c>
      <c r="E90" s="55"/>
      <c r="F90" s="55"/>
      <c r="G90" s="55"/>
      <c r="H90" s="55"/>
      <c r="I90" s="55"/>
      <c r="J90" s="55"/>
      <c r="K90" s="55"/>
      <c r="L90" s="55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FL90" s="31"/>
    </row>
    <row r="91" spans="1:168" s="2" customFormat="1" ht="9.75">
      <c r="A91" s="8" t="s">
        <v>107</v>
      </c>
      <c r="E91" s="55"/>
      <c r="F91" s="55"/>
      <c r="G91" s="55"/>
      <c r="H91" s="55"/>
      <c r="I91" s="55"/>
      <c r="J91" s="55"/>
      <c r="K91" s="55"/>
      <c r="L91" s="55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FL91" s="31"/>
    </row>
    <row r="92" spans="1:168" s="2" customFormat="1" ht="9.75">
      <c r="A92" s="8" t="s">
        <v>111</v>
      </c>
      <c r="E92" s="55"/>
      <c r="F92" s="55"/>
      <c r="G92" s="55"/>
      <c r="H92" s="55"/>
      <c r="I92" s="55"/>
      <c r="J92" s="55"/>
      <c r="K92" s="55"/>
      <c r="L92" s="55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FL92" s="31"/>
    </row>
    <row r="93" spans="1:168" s="2" customFormat="1" ht="9.75">
      <c r="A93" s="8" t="s">
        <v>108</v>
      </c>
      <c r="E93" s="55"/>
      <c r="F93" s="55"/>
      <c r="G93" s="55"/>
      <c r="H93" s="55"/>
      <c r="I93" s="55"/>
      <c r="J93" s="55"/>
      <c r="K93" s="55"/>
      <c r="L93" s="55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FL93" s="31"/>
    </row>
    <row r="94" spans="1:168" s="2" customFormat="1" ht="9.75">
      <c r="A94" s="8" t="s">
        <v>109</v>
      </c>
      <c r="E94" s="55"/>
      <c r="F94" s="55"/>
      <c r="G94" s="55"/>
      <c r="H94" s="55"/>
      <c r="I94" s="55"/>
      <c r="J94" s="55"/>
      <c r="K94" s="55"/>
      <c r="L94" s="55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FL94" s="31"/>
    </row>
    <row r="95" spans="1:168" s="12" customFormat="1" ht="9.75">
      <c r="A95" s="12" t="s">
        <v>112</v>
      </c>
      <c r="E95" s="61"/>
      <c r="F95" s="61"/>
      <c r="G95" s="61"/>
      <c r="H95" s="61"/>
      <c r="I95" s="61"/>
      <c r="J95" s="61"/>
      <c r="K95" s="61"/>
      <c r="L95" s="61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FL95" s="38"/>
    </row>
    <row r="96" spans="1:168" s="12" customFormat="1" ht="9.75">
      <c r="A96" s="8" t="s">
        <v>110</v>
      </c>
      <c r="E96" s="61"/>
      <c r="F96" s="61"/>
      <c r="G96" s="61"/>
      <c r="H96" s="61"/>
      <c r="I96" s="61"/>
      <c r="J96" s="61"/>
      <c r="K96" s="61"/>
      <c r="L96" s="61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FL96" s="38"/>
    </row>
    <row r="97" spans="5:168" s="12" customFormat="1" ht="9.75">
      <c r="E97" s="61"/>
      <c r="F97" s="61"/>
      <c r="G97" s="61"/>
      <c r="H97" s="61"/>
      <c r="I97" s="61"/>
      <c r="J97" s="61"/>
      <c r="K97" s="61"/>
      <c r="L97" s="61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FL97" s="38"/>
    </row>
    <row r="98" spans="5:168" s="12" customFormat="1" ht="9.75">
      <c r="E98" s="61"/>
      <c r="F98" s="61"/>
      <c r="G98" s="61"/>
      <c r="H98" s="61"/>
      <c r="I98" s="61"/>
      <c r="J98" s="61"/>
      <c r="K98" s="61"/>
      <c r="L98" s="61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FL98" s="38"/>
    </row>
    <row r="99" spans="5:168" s="12" customFormat="1" ht="9.75">
      <c r="E99" s="61"/>
      <c r="F99" s="61"/>
      <c r="G99" s="61"/>
      <c r="H99" s="61"/>
      <c r="I99" s="61"/>
      <c r="J99" s="61"/>
      <c r="K99" s="61"/>
      <c r="L99" s="61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FL99" s="38"/>
    </row>
    <row r="100" spans="5:168" s="12" customFormat="1" ht="9.75">
      <c r="E100" s="61"/>
      <c r="F100" s="61"/>
      <c r="G100" s="61"/>
      <c r="H100" s="61"/>
      <c r="I100" s="61"/>
      <c r="J100" s="61"/>
      <c r="K100" s="61"/>
      <c r="L100" s="61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FL100" s="38"/>
    </row>
    <row r="101" spans="5:168" s="12" customFormat="1" ht="9.75">
      <c r="E101" s="61"/>
      <c r="F101" s="61"/>
      <c r="G101" s="61"/>
      <c r="H101" s="61"/>
      <c r="I101" s="61"/>
      <c r="J101" s="61"/>
      <c r="K101" s="61"/>
      <c r="L101" s="61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FL101" s="38"/>
    </row>
    <row r="102" spans="5:168" s="12" customFormat="1" ht="9.75">
      <c r="E102" s="61"/>
      <c r="F102" s="61"/>
      <c r="G102" s="61"/>
      <c r="H102" s="61"/>
      <c r="I102" s="61"/>
      <c r="J102" s="61"/>
      <c r="K102" s="61"/>
      <c r="L102" s="61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FL102" s="38"/>
    </row>
    <row r="103" spans="5:168" s="12" customFormat="1" ht="9.75">
      <c r="E103" s="61"/>
      <c r="F103" s="61"/>
      <c r="G103" s="61"/>
      <c r="H103" s="61"/>
      <c r="I103" s="61"/>
      <c r="J103" s="61"/>
      <c r="K103" s="61"/>
      <c r="L103" s="61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FL103" s="38"/>
    </row>
  </sheetData>
  <sheetProtection/>
  <mergeCells count="839">
    <mergeCell ref="A84:CE84"/>
    <mergeCell ref="CI84:DD84"/>
    <mergeCell ref="EF80:EH80"/>
    <mergeCell ref="EI80:EL80"/>
    <mergeCell ref="A81:CE81"/>
    <mergeCell ref="CI81:DD81"/>
    <mergeCell ref="DH81:EO81"/>
    <mergeCell ref="A83:CE83"/>
    <mergeCell ref="CI83:DD83"/>
    <mergeCell ref="DZ77:EM78"/>
    <mergeCell ref="EN77:EY78"/>
    <mergeCell ref="EZ77:FK78"/>
    <mergeCell ref="A78:BV78"/>
    <mergeCell ref="A80:CE80"/>
    <mergeCell ref="CI80:DD80"/>
    <mergeCell ref="DH80:DI80"/>
    <mergeCell ref="DJ80:DM80"/>
    <mergeCell ref="DN80:DO80"/>
    <mergeCell ref="DP80:EE80"/>
    <mergeCell ref="DZ76:EM76"/>
    <mergeCell ref="EN76:EY76"/>
    <mergeCell ref="EZ76:FK76"/>
    <mergeCell ref="A77:BV77"/>
    <mergeCell ref="BW77:CE78"/>
    <mergeCell ref="CF77:CN78"/>
    <mergeCell ref="CO77:CW78"/>
    <mergeCell ref="CX77:DF78"/>
    <mergeCell ref="DG77:DO78"/>
    <mergeCell ref="DP77:DY78"/>
    <mergeCell ref="BW76:CE76"/>
    <mergeCell ref="CF76:CN76"/>
    <mergeCell ref="CO76:CW76"/>
    <mergeCell ref="CX76:DF76"/>
    <mergeCell ref="DG76:DO76"/>
    <mergeCell ref="DP76:DY76"/>
    <mergeCell ref="A76:D76"/>
    <mergeCell ref="E76:M76"/>
    <mergeCell ref="N76:AF76"/>
    <mergeCell ref="AG76:AS76"/>
    <mergeCell ref="AT76:BK76"/>
    <mergeCell ref="BL76:BV76"/>
    <mergeCell ref="CX75:DF75"/>
    <mergeCell ref="DG75:DO75"/>
    <mergeCell ref="DP75:DY75"/>
    <mergeCell ref="DZ75:EM75"/>
    <mergeCell ref="EN75:EY75"/>
    <mergeCell ref="EZ75:FK75"/>
    <mergeCell ref="EZ74:FK74"/>
    <mergeCell ref="A75:D75"/>
    <mergeCell ref="E75:M75"/>
    <mergeCell ref="N75:AF75"/>
    <mergeCell ref="AG75:AS75"/>
    <mergeCell ref="AT75:BK75"/>
    <mergeCell ref="BL75:BV75"/>
    <mergeCell ref="BW75:CE75"/>
    <mergeCell ref="CF75:CN75"/>
    <mergeCell ref="CO75:CW75"/>
    <mergeCell ref="CO74:CW74"/>
    <mergeCell ref="CX74:DF74"/>
    <mergeCell ref="DG74:DO74"/>
    <mergeCell ref="DP74:DY74"/>
    <mergeCell ref="DZ74:EM74"/>
    <mergeCell ref="EN74:EY74"/>
    <mergeCell ref="EN73:EY73"/>
    <mergeCell ref="EZ73:FK73"/>
    <mergeCell ref="A74:D74"/>
    <mergeCell ref="E74:M74"/>
    <mergeCell ref="N74:AF74"/>
    <mergeCell ref="AG74:AS74"/>
    <mergeCell ref="AT74:BK74"/>
    <mergeCell ref="BL74:BV74"/>
    <mergeCell ref="BW74:CE74"/>
    <mergeCell ref="CF74:CN74"/>
    <mergeCell ref="CF73:CN73"/>
    <mergeCell ref="CO73:CW73"/>
    <mergeCell ref="CX73:DF73"/>
    <mergeCell ref="DG73:DO73"/>
    <mergeCell ref="DP73:DY73"/>
    <mergeCell ref="DZ73:EM73"/>
    <mergeCell ref="DZ72:EM72"/>
    <mergeCell ref="EN72:EY72"/>
    <mergeCell ref="EZ72:FK72"/>
    <mergeCell ref="A73:D73"/>
    <mergeCell ref="E73:M73"/>
    <mergeCell ref="N73:AF73"/>
    <mergeCell ref="AG73:AS73"/>
    <mergeCell ref="AT73:BK73"/>
    <mergeCell ref="BL73:BV73"/>
    <mergeCell ref="BW73:CE73"/>
    <mergeCell ref="BW72:CE72"/>
    <mergeCell ref="CF72:CN72"/>
    <mergeCell ref="CO72:CW72"/>
    <mergeCell ref="CX72:DF72"/>
    <mergeCell ref="DG72:DO72"/>
    <mergeCell ref="DP72:DY72"/>
    <mergeCell ref="A72:D72"/>
    <mergeCell ref="E72:M72"/>
    <mergeCell ref="N72:AF72"/>
    <mergeCell ref="AG72:AS72"/>
    <mergeCell ref="AT72:BK72"/>
    <mergeCell ref="BL72:BV72"/>
    <mergeCell ref="CX71:DF71"/>
    <mergeCell ref="DG71:DO71"/>
    <mergeCell ref="DP71:DY71"/>
    <mergeCell ref="DZ71:EM71"/>
    <mergeCell ref="EN71:EY71"/>
    <mergeCell ref="EZ71:FK71"/>
    <mergeCell ref="EZ70:FK70"/>
    <mergeCell ref="A71:D71"/>
    <mergeCell ref="E71:M71"/>
    <mergeCell ref="N71:AF71"/>
    <mergeCell ref="AG71:AS71"/>
    <mergeCell ref="AT71:BK71"/>
    <mergeCell ref="BL71:BV71"/>
    <mergeCell ref="BW71:CE71"/>
    <mergeCell ref="CF71:CN71"/>
    <mergeCell ref="CO71:CW71"/>
    <mergeCell ref="CO70:CW70"/>
    <mergeCell ref="CX70:DF70"/>
    <mergeCell ref="DG70:DO70"/>
    <mergeCell ref="DP70:DY70"/>
    <mergeCell ref="DZ70:EM70"/>
    <mergeCell ref="EN70:EY70"/>
    <mergeCell ref="EN69:EY69"/>
    <mergeCell ref="EZ69:FK69"/>
    <mergeCell ref="A70:D70"/>
    <mergeCell ref="E70:M70"/>
    <mergeCell ref="N70:AF70"/>
    <mergeCell ref="AG70:AS70"/>
    <mergeCell ref="AT70:BK70"/>
    <mergeCell ref="BL70:BV70"/>
    <mergeCell ref="BW70:CE70"/>
    <mergeCell ref="CF70:CN70"/>
    <mergeCell ref="CF69:CN69"/>
    <mergeCell ref="CO69:CW69"/>
    <mergeCell ref="CX69:DF69"/>
    <mergeCell ref="DG69:DO69"/>
    <mergeCell ref="DP69:DY69"/>
    <mergeCell ref="DZ69:EM69"/>
    <mergeCell ref="DZ68:EM68"/>
    <mergeCell ref="EN68:EY68"/>
    <mergeCell ref="EZ68:FK68"/>
    <mergeCell ref="A69:D69"/>
    <mergeCell ref="E69:M69"/>
    <mergeCell ref="N69:AF69"/>
    <mergeCell ref="AG69:AS69"/>
    <mergeCell ref="AT69:BK69"/>
    <mergeCell ref="BL69:BV69"/>
    <mergeCell ref="BW69:CE69"/>
    <mergeCell ref="BW68:CE68"/>
    <mergeCell ref="CF68:CN68"/>
    <mergeCell ref="CO68:CW68"/>
    <mergeCell ref="CX68:DF68"/>
    <mergeCell ref="DG68:DO68"/>
    <mergeCell ref="DP68:DY68"/>
    <mergeCell ref="A68:D68"/>
    <mergeCell ref="E68:M68"/>
    <mergeCell ref="N68:AF68"/>
    <mergeCell ref="AG68:AS68"/>
    <mergeCell ref="AT68:BK68"/>
    <mergeCell ref="BL68:BV68"/>
    <mergeCell ref="CX67:DF67"/>
    <mergeCell ref="DG67:DO67"/>
    <mergeCell ref="DP67:DY67"/>
    <mergeCell ref="DZ67:EM67"/>
    <mergeCell ref="EN67:EY67"/>
    <mergeCell ref="EZ67:FK67"/>
    <mergeCell ref="EZ66:FK66"/>
    <mergeCell ref="A67:D67"/>
    <mergeCell ref="E67:M67"/>
    <mergeCell ref="N67:AF67"/>
    <mergeCell ref="AG67:AS67"/>
    <mergeCell ref="AT67:BK67"/>
    <mergeCell ref="BL67:BV67"/>
    <mergeCell ref="BW67:CE67"/>
    <mergeCell ref="CF67:CN67"/>
    <mergeCell ref="CO67:CW67"/>
    <mergeCell ref="CO66:CW66"/>
    <mergeCell ref="CX66:DF66"/>
    <mergeCell ref="DG66:DO66"/>
    <mergeCell ref="DP66:DY66"/>
    <mergeCell ref="DZ66:EM66"/>
    <mergeCell ref="EN66:EY66"/>
    <mergeCell ref="EN65:EY65"/>
    <mergeCell ref="EZ65:FK65"/>
    <mergeCell ref="A66:D66"/>
    <mergeCell ref="E66:M66"/>
    <mergeCell ref="N66:AF66"/>
    <mergeCell ref="AG66:AS66"/>
    <mergeCell ref="AT66:BK66"/>
    <mergeCell ref="BL66:BV66"/>
    <mergeCell ref="BW66:CE66"/>
    <mergeCell ref="CF66:CN66"/>
    <mergeCell ref="CF65:CN65"/>
    <mergeCell ref="CO65:CW65"/>
    <mergeCell ref="CX65:DF65"/>
    <mergeCell ref="DG65:DO65"/>
    <mergeCell ref="DP65:DY65"/>
    <mergeCell ref="DZ65:EM65"/>
    <mergeCell ref="DZ64:EM64"/>
    <mergeCell ref="EN64:EY64"/>
    <mergeCell ref="EZ64:FK64"/>
    <mergeCell ref="A65:D65"/>
    <mergeCell ref="E65:M65"/>
    <mergeCell ref="N65:AF65"/>
    <mergeCell ref="AG65:AS65"/>
    <mergeCell ref="AT65:BK65"/>
    <mergeCell ref="BL65:BV65"/>
    <mergeCell ref="BW65:CE65"/>
    <mergeCell ref="BW64:CE64"/>
    <mergeCell ref="CF64:CN64"/>
    <mergeCell ref="CO64:CW64"/>
    <mergeCell ref="CX64:DF64"/>
    <mergeCell ref="DG64:DO64"/>
    <mergeCell ref="DP64:DY64"/>
    <mergeCell ref="A64:D64"/>
    <mergeCell ref="E64:M64"/>
    <mergeCell ref="N64:AF64"/>
    <mergeCell ref="AG64:AS64"/>
    <mergeCell ref="AT64:BK64"/>
    <mergeCell ref="BL64:BV64"/>
    <mergeCell ref="CX63:DF63"/>
    <mergeCell ref="DG63:DO63"/>
    <mergeCell ref="DP63:DY63"/>
    <mergeCell ref="DZ63:EM63"/>
    <mergeCell ref="EN63:EY63"/>
    <mergeCell ref="EZ63:FK63"/>
    <mergeCell ref="EZ62:FK62"/>
    <mergeCell ref="A63:D63"/>
    <mergeCell ref="E63:M63"/>
    <mergeCell ref="N63:AF63"/>
    <mergeCell ref="AG63:AS63"/>
    <mergeCell ref="AT63:BK63"/>
    <mergeCell ref="BL63:BV63"/>
    <mergeCell ref="BW63:CE63"/>
    <mergeCell ref="CF63:CN63"/>
    <mergeCell ref="CO63:CW63"/>
    <mergeCell ref="CO62:CW62"/>
    <mergeCell ref="CX62:DF62"/>
    <mergeCell ref="DG62:DO62"/>
    <mergeCell ref="DP62:DY62"/>
    <mergeCell ref="DZ62:EM62"/>
    <mergeCell ref="EN62:EY62"/>
    <mergeCell ref="EN61:EY61"/>
    <mergeCell ref="EZ61:FK61"/>
    <mergeCell ref="A62:D62"/>
    <mergeCell ref="E62:M62"/>
    <mergeCell ref="N62:AF62"/>
    <mergeCell ref="AG62:AS62"/>
    <mergeCell ref="AT62:BK62"/>
    <mergeCell ref="BL62:BV62"/>
    <mergeCell ref="BW62:CE62"/>
    <mergeCell ref="CF62:CN62"/>
    <mergeCell ref="CF61:CN61"/>
    <mergeCell ref="CO61:CW61"/>
    <mergeCell ref="CX61:DF61"/>
    <mergeCell ref="DG61:DO61"/>
    <mergeCell ref="DP61:DY61"/>
    <mergeCell ref="DZ61:EM61"/>
    <mergeCell ref="DZ60:EM60"/>
    <mergeCell ref="EN60:EY60"/>
    <mergeCell ref="EZ60:FK60"/>
    <mergeCell ref="A61:D61"/>
    <mergeCell ref="E61:M61"/>
    <mergeCell ref="N61:AF61"/>
    <mergeCell ref="AG61:AS61"/>
    <mergeCell ref="AT61:BK61"/>
    <mergeCell ref="BL61:BV61"/>
    <mergeCell ref="BW61:CE61"/>
    <mergeCell ref="BW60:CE60"/>
    <mergeCell ref="CF60:CN60"/>
    <mergeCell ref="CO60:CW60"/>
    <mergeCell ref="CX60:DF60"/>
    <mergeCell ref="DG60:DO60"/>
    <mergeCell ref="DP60:DY60"/>
    <mergeCell ref="A60:D60"/>
    <mergeCell ref="E60:M60"/>
    <mergeCell ref="N60:AF60"/>
    <mergeCell ref="AG60:AS60"/>
    <mergeCell ref="AT60:BK60"/>
    <mergeCell ref="BL60:BV60"/>
    <mergeCell ref="CX59:DF59"/>
    <mergeCell ref="DG59:DO59"/>
    <mergeCell ref="DP59:DY59"/>
    <mergeCell ref="DZ59:EM59"/>
    <mergeCell ref="EN59:EY59"/>
    <mergeCell ref="EZ59:FK59"/>
    <mergeCell ref="EZ58:FK58"/>
    <mergeCell ref="A59:D59"/>
    <mergeCell ref="E59:M59"/>
    <mergeCell ref="N59:AF59"/>
    <mergeCell ref="AG59:AS59"/>
    <mergeCell ref="AT59:BK59"/>
    <mergeCell ref="BL59:BV59"/>
    <mergeCell ref="BW59:CE59"/>
    <mergeCell ref="CF59:CN59"/>
    <mergeCell ref="CO59:CW59"/>
    <mergeCell ref="CO58:CW58"/>
    <mergeCell ref="CX58:DF58"/>
    <mergeCell ref="DG58:DO58"/>
    <mergeCell ref="DP58:DY58"/>
    <mergeCell ref="DZ58:EM58"/>
    <mergeCell ref="EN58:EY58"/>
    <mergeCell ref="EN57:EY57"/>
    <mergeCell ref="EZ57:FK57"/>
    <mergeCell ref="A58:D58"/>
    <mergeCell ref="E58:M58"/>
    <mergeCell ref="N58:AF58"/>
    <mergeCell ref="AG58:AS58"/>
    <mergeCell ref="AT58:BK58"/>
    <mergeCell ref="BL58:BV58"/>
    <mergeCell ref="BW58:CE58"/>
    <mergeCell ref="CF58:CN58"/>
    <mergeCell ref="CF57:CN57"/>
    <mergeCell ref="CO57:CW57"/>
    <mergeCell ref="CX57:DF57"/>
    <mergeCell ref="DG57:DO57"/>
    <mergeCell ref="DP57:DY57"/>
    <mergeCell ref="DZ57:EM57"/>
    <mergeCell ref="DZ56:EM56"/>
    <mergeCell ref="EN56:EY56"/>
    <mergeCell ref="EZ56:FK56"/>
    <mergeCell ref="A57:D57"/>
    <mergeCell ref="E57:M57"/>
    <mergeCell ref="N57:AF57"/>
    <mergeCell ref="AG57:AS57"/>
    <mergeCell ref="AT57:BK57"/>
    <mergeCell ref="BL57:BV57"/>
    <mergeCell ref="BW57:CE57"/>
    <mergeCell ref="BW56:CE56"/>
    <mergeCell ref="CF56:CN56"/>
    <mergeCell ref="CO56:CW56"/>
    <mergeCell ref="CX56:DF56"/>
    <mergeCell ref="DG56:DO56"/>
    <mergeCell ref="DP56:DY56"/>
    <mergeCell ref="A56:D56"/>
    <mergeCell ref="E56:M56"/>
    <mergeCell ref="N56:AF56"/>
    <mergeCell ref="AG56:AS56"/>
    <mergeCell ref="AT56:BK56"/>
    <mergeCell ref="BL56:BV56"/>
    <mergeCell ref="CX55:DF55"/>
    <mergeCell ref="DG55:DO55"/>
    <mergeCell ref="DP55:DY55"/>
    <mergeCell ref="DZ55:EM55"/>
    <mergeCell ref="EN55:EY55"/>
    <mergeCell ref="EZ55:FK55"/>
    <mergeCell ref="EZ54:FK54"/>
    <mergeCell ref="A55:D55"/>
    <mergeCell ref="E55:M55"/>
    <mergeCell ref="N55:AF55"/>
    <mergeCell ref="AG55:AS55"/>
    <mergeCell ref="AT55:BK55"/>
    <mergeCell ref="BL55:BV55"/>
    <mergeCell ref="BW55:CE55"/>
    <mergeCell ref="CF55:CN55"/>
    <mergeCell ref="CO55:CW55"/>
    <mergeCell ref="CO54:CW54"/>
    <mergeCell ref="CX54:DF54"/>
    <mergeCell ref="DG54:DO54"/>
    <mergeCell ref="DP54:DY54"/>
    <mergeCell ref="DZ54:EM54"/>
    <mergeCell ref="EN54:EY54"/>
    <mergeCell ref="EN53:EY53"/>
    <mergeCell ref="EZ53:FK53"/>
    <mergeCell ref="A54:D54"/>
    <mergeCell ref="E54:M54"/>
    <mergeCell ref="N54:AF54"/>
    <mergeCell ref="AG54:AS54"/>
    <mergeCell ref="AT54:BK54"/>
    <mergeCell ref="BL54:BV54"/>
    <mergeCell ref="BW54:CE54"/>
    <mergeCell ref="CF54:CN54"/>
    <mergeCell ref="CF53:CN53"/>
    <mergeCell ref="CO53:CW53"/>
    <mergeCell ref="CX53:DF53"/>
    <mergeCell ref="DG53:DO53"/>
    <mergeCell ref="DP53:DY53"/>
    <mergeCell ref="DZ53:EM53"/>
    <mergeCell ref="DZ52:EM52"/>
    <mergeCell ref="EN52:EY52"/>
    <mergeCell ref="EZ52:FK52"/>
    <mergeCell ref="A53:D53"/>
    <mergeCell ref="E53:M53"/>
    <mergeCell ref="N53:AF53"/>
    <mergeCell ref="AG53:AS53"/>
    <mergeCell ref="AT53:BK53"/>
    <mergeCell ref="BL53:BV53"/>
    <mergeCell ref="BW53:CE53"/>
    <mergeCell ref="BW52:CE52"/>
    <mergeCell ref="CF52:CN52"/>
    <mergeCell ref="CO52:CW52"/>
    <mergeCell ref="CX52:DF52"/>
    <mergeCell ref="DG52:DO52"/>
    <mergeCell ref="DP52:DY52"/>
    <mergeCell ref="A52:D52"/>
    <mergeCell ref="E52:M52"/>
    <mergeCell ref="N52:AF52"/>
    <mergeCell ref="AG52:AS52"/>
    <mergeCell ref="AT52:BK52"/>
    <mergeCell ref="BL52:BV52"/>
    <mergeCell ref="CX51:DF51"/>
    <mergeCell ref="DG51:DO51"/>
    <mergeCell ref="DP51:DY51"/>
    <mergeCell ref="DZ51:EM51"/>
    <mergeCell ref="EN51:EY51"/>
    <mergeCell ref="EZ51:FK51"/>
    <mergeCell ref="EZ50:FK50"/>
    <mergeCell ref="A51:D51"/>
    <mergeCell ref="E51:M51"/>
    <mergeCell ref="N51:AF51"/>
    <mergeCell ref="AG51:AS51"/>
    <mergeCell ref="AT51:BK51"/>
    <mergeCell ref="BL51:BV51"/>
    <mergeCell ref="BW51:CE51"/>
    <mergeCell ref="CF51:CN51"/>
    <mergeCell ref="CO51:CW51"/>
    <mergeCell ref="CO50:CW50"/>
    <mergeCell ref="CX50:DF50"/>
    <mergeCell ref="DG50:DO50"/>
    <mergeCell ref="DP50:DY50"/>
    <mergeCell ref="DZ50:EM50"/>
    <mergeCell ref="EN50:EY50"/>
    <mergeCell ref="EN49:EY49"/>
    <mergeCell ref="EZ49:FK49"/>
    <mergeCell ref="A50:D50"/>
    <mergeCell ref="E50:M50"/>
    <mergeCell ref="N50:AF50"/>
    <mergeCell ref="AG50:AS50"/>
    <mergeCell ref="AT50:BK50"/>
    <mergeCell ref="BL50:BV50"/>
    <mergeCell ref="BW50:CE50"/>
    <mergeCell ref="CF50:CN50"/>
    <mergeCell ref="CF49:CN49"/>
    <mergeCell ref="CO49:CW49"/>
    <mergeCell ref="CX49:DF49"/>
    <mergeCell ref="DG49:DO49"/>
    <mergeCell ref="DP49:DY49"/>
    <mergeCell ref="DZ49:EM49"/>
    <mergeCell ref="DZ48:EM48"/>
    <mergeCell ref="EN48:EY48"/>
    <mergeCell ref="EZ48:FK48"/>
    <mergeCell ref="A49:D49"/>
    <mergeCell ref="E49:M49"/>
    <mergeCell ref="N49:AF49"/>
    <mergeCell ref="AG49:AS49"/>
    <mergeCell ref="AT49:BK49"/>
    <mergeCell ref="BL49:BV49"/>
    <mergeCell ref="BW49:CE49"/>
    <mergeCell ref="BW48:CE48"/>
    <mergeCell ref="CF48:CN48"/>
    <mergeCell ref="CO48:CW48"/>
    <mergeCell ref="CX48:DF48"/>
    <mergeCell ref="DG48:DO48"/>
    <mergeCell ref="DP48:DY48"/>
    <mergeCell ref="A48:D48"/>
    <mergeCell ref="E48:M48"/>
    <mergeCell ref="N48:AF48"/>
    <mergeCell ref="AG48:AS48"/>
    <mergeCell ref="AT48:BK48"/>
    <mergeCell ref="BL48:BV48"/>
    <mergeCell ref="CX47:DF47"/>
    <mergeCell ref="DG47:DO47"/>
    <mergeCell ref="DP47:DY47"/>
    <mergeCell ref="DZ47:EM47"/>
    <mergeCell ref="EN47:EY47"/>
    <mergeCell ref="EZ47:FK47"/>
    <mergeCell ref="EZ46:FK46"/>
    <mergeCell ref="A47:D47"/>
    <mergeCell ref="E47:M47"/>
    <mergeCell ref="N47:AF47"/>
    <mergeCell ref="AG47:AS47"/>
    <mergeCell ref="AT47:BK47"/>
    <mergeCell ref="BL47:BV47"/>
    <mergeCell ref="BW47:CE47"/>
    <mergeCell ref="CF47:CN47"/>
    <mergeCell ref="CO47:CW47"/>
    <mergeCell ref="CO46:CW46"/>
    <mergeCell ref="CX46:DF46"/>
    <mergeCell ref="DG46:DO46"/>
    <mergeCell ref="DP46:DY46"/>
    <mergeCell ref="DZ46:EM46"/>
    <mergeCell ref="EN46:EY46"/>
    <mergeCell ref="EN45:EY45"/>
    <mergeCell ref="EZ45:FK45"/>
    <mergeCell ref="A46:D46"/>
    <mergeCell ref="E46:M46"/>
    <mergeCell ref="N46:AF46"/>
    <mergeCell ref="AG46:AS46"/>
    <mergeCell ref="AT46:BK46"/>
    <mergeCell ref="BL46:BV46"/>
    <mergeCell ref="BW46:CE46"/>
    <mergeCell ref="CF46:CN46"/>
    <mergeCell ref="CF45:CN45"/>
    <mergeCell ref="CO45:CW45"/>
    <mergeCell ref="CX45:DF45"/>
    <mergeCell ref="DG45:DO45"/>
    <mergeCell ref="DP45:DY45"/>
    <mergeCell ref="DZ45:EM45"/>
    <mergeCell ref="DZ44:EM44"/>
    <mergeCell ref="EN44:EY44"/>
    <mergeCell ref="EZ44:FK44"/>
    <mergeCell ref="A45:D45"/>
    <mergeCell ref="E45:M45"/>
    <mergeCell ref="N45:AF45"/>
    <mergeCell ref="AG45:AS45"/>
    <mergeCell ref="AT45:BK45"/>
    <mergeCell ref="BL45:BV45"/>
    <mergeCell ref="BW45:CE45"/>
    <mergeCell ref="BW44:CE44"/>
    <mergeCell ref="CF44:CN44"/>
    <mergeCell ref="CO44:CW44"/>
    <mergeCell ref="CX44:DF44"/>
    <mergeCell ref="DG44:DO44"/>
    <mergeCell ref="DP44:DY44"/>
    <mergeCell ref="A44:D44"/>
    <mergeCell ref="E44:M44"/>
    <mergeCell ref="N44:AF44"/>
    <mergeCell ref="AG44:AS44"/>
    <mergeCell ref="AT44:BK44"/>
    <mergeCell ref="BL44:BV44"/>
    <mergeCell ref="CX43:DF43"/>
    <mergeCell ref="DG43:DO43"/>
    <mergeCell ref="DP43:DY43"/>
    <mergeCell ref="DZ43:EM43"/>
    <mergeCell ref="EN43:EY43"/>
    <mergeCell ref="EZ43:FK43"/>
    <mergeCell ref="EZ42:FK42"/>
    <mergeCell ref="A43:D43"/>
    <mergeCell ref="E43:M43"/>
    <mergeCell ref="N43:AF43"/>
    <mergeCell ref="AG43:AS43"/>
    <mergeCell ref="AT43:BK43"/>
    <mergeCell ref="BL43:BV43"/>
    <mergeCell ref="BW43:CE43"/>
    <mergeCell ref="CF43:CN43"/>
    <mergeCell ref="CO43:CW43"/>
    <mergeCell ref="CO42:CW42"/>
    <mergeCell ref="CX42:DF42"/>
    <mergeCell ref="DG42:DO42"/>
    <mergeCell ref="DP42:DY42"/>
    <mergeCell ref="DZ42:EM42"/>
    <mergeCell ref="EN42:EY42"/>
    <mergeCell ref="EN41:EY41"/>
    <mergeCell ref="EZ41:FK41"/>
    <mergeCell ref="A42:D42"/>
    <mergeCell ref="E42:M42"/>
    <mergeCell ref="N42:AF42"/>
    <mergeCell ref="AG42:AS42"/>
    <mergeCell ref="AT42:BK42"/>
    <mergeCell ref="BL42:BV42"/>
    <mergeCell ref="BW42:CE42"/>
    <mergeCell ref="CF42:CN42"/>
    <mergeCell ref="CF41:CN41"/>
    <mergeCell ref="CO41:CW41"/>
    <mergeCell ref="CX41:DF41"/>
    <mergeCell ref="DG41:DO41"/>
    <mergeCell ref="DP41:DY41"/>
    <mergeCell ref="DZ41:EM41"/>
    <mergeCell ref="DZ40:EM40"/>
    <mergeCell ref="EN40:EY40"/>
    <mergeCell ref="EZ40:FK40"/>
    <mergeCell ref="A41:D41"/>
    <mergeCell ref="E41:M41"/>
    <mergeCell ref="N41:AF41"/>
    <mergeCell ref="AG41:AS41"/>
    <mergeCell ref="AT41:BK41"/>
    <mergeCell ref="BL41:BV41"/>
    <mergeCell ref="BW41:CE41"/>
    <mergeCell ref="BW40:CE40"/>
    <mergeCell ref="CF40:CN40"/>
    <mergeCell ref="CO40:CW40"/>
    <mergeCell ref="CX40:DF40"/>
    <mergeCell ref="DG40:DO40"/>
    <mergeCell ref="DP40:DY40"/>
    <mergeCell ref="A40:D40"/>
    <mergeCell ref="E40:M40"/>
    <mergeCell ref="N40:AF40"/>
    <mergeCell ref="AG40:AS40"/>
    <mergeCell ref="AT40:BK40"/>
    <mergeCell ref="BL40:BV40"/>
    <mergeCell ref="CX39:DF39"/>
    <mergeCell ref="DG39:DO39"/>
    <mergeCell ref="DP39:DY39"/>
    <mergeCell ref="DZ39:EM39"/>
    <mergeCell ref="EN39:EY39"/>
    <mergeCell ref="EZ39:FK39"/>
    <mergeCell ref="EZ38:FK38"/>
    <mergeCell ref="A39:D39"/>
    <mergeCell ref="E39:M39"/>
    <mergeCell ref="N39:AF39"/>
    <mergeCell ref="AG39:AS39"/>
    <mergeCell ref="AT39:BK39"/>
    <mergeCell ref="BL39:BV39"/>
    <mergeCell ref="BW39:CE39"/>
    <mergeCell ref="CF39:CN39"/>
    <mergeCell ref="CO39:CW39"/>
    <mergeCell ref="CO38:CW38"/>
    <mergeCell ref="CX38:DF38"/>
    <mergeCell ref="DG38:DO38"/>
    <mergeCell ref="DP38:DY38"/>
    <mergeCell ref="DZ38:EM38"/>
    <mergeCell ref="EN38:EY38"/>
    <mergeCell ref="EN37:EY37"/>
    <mergeCell ref="EZ37:FK37"/>
    <mergeCell ref="A38:D38"/>
    <mergeCell ref="E38:M38"/>
    <mergeCell ref="N38:AF38"/>
    <mergeCell ref="AG38:AS38"/>
    <mergeCell ref="AT38:BK38"/>
    <mergeCell ref="BL38:BV38"/>
    <mergeCell ref="BW38:CE38"/>
    <mergeCell ref="CF38:CN38"/>
    <mergeCell ref="CF37:CN37"/>
    <mergeCell ref="CO37:CW37"/>
    <mergeCell ref="CX37:DF37"/>
    <mergeCell ref="DG37:DO37"/>
    <mergeCell ref="DP37:DY37"/>
    <mergeCell ref="DZ37:EM37"/>
    <mergeCell ref="DZ36:EM36"/>
    <mergeCell ref="EN36:EY36"/>
    <mergeCell ref="EZ36:FK36"/>
    <mergeCell ref="A37:D37"/>
    <mergeCell ref="E37:M37"/>
    <mergeCell ref="N37:AF37"/>
    <mergeCell ref="AG37:AS37"/>
    <mergeCell ref="AT37:BK37"/>
    <mergeCell ref="BL37:BV37"/>
    <mergeCell ref="BW37:CE37"/>
    <mergeCell ref="BW36:CE36"/>
    <mergeCell ref="CF36:CN36"/>
    <mergeCell ref="CO36:CW36"/>
    <mergeCell ref="CX36:DF36"/>
    <mergeCell ref="DG36:DO36"/>
    <mergeCell ref="DP36:DY36"/>
    <mergeCell ref="A36:D36"/>
    <mergeCell ref="E36:M36"/>
    <mergeCell ref="N36:AF36"/>
    <mergeCell ref="AG36:AS36"/>
    <mergeCell ref="AT36:BK36"/>
    <mergeCell ref="BL36:BV36"/>
    <mergeCell ref="CX35:DF35"/>
    <mergeCell ref="DG35:DO35"/>
    <mergeCell ref="DP35:DY35"/>
    <mergeCell ref="DZ35:EM35"/>
    <mergeCell ref="EN35:EY35"/>
    <mergeCell ref="EZ35:FK35"/>
    <mergeCell ref="EZ34:FK34"/>
    <mergeCell ref="A35:D35"/>
    <mergeCell ref="E35:M35"/>
    <mergeCell ref="N35:AF35"/>
    <mergeCell ref="AG35:AS35"/>
    <mergeCell ref="AT35:BK35"/>
    <mergeCell ref="BL35:BV35"/>
    <mergeCell ref="BW35:CE35"/>
    <mergeCell ref="CF35:CN35"/>
    <mergeCell ref="CO35:CW35"/>
    <mergeCell ref="CO34:CW34"/>
    <mergeCell ref="CX34:DF34"/>
    <mergeCell ref="DG34:DO34"/>
    <mergeCell ref="DP34:DY34"/>
    <mergeCell ref="DZ34:EM34"/>
    <mergeCell ref="EN34:EY34"/>
    <mergeCell ref="EN33:EY33"/>
    <mergeCell ref="EZ33:FK33"/>
    <mergeCell ref="A34:D34"/>
    <mergeCell ref="E34:M34"/>
    <mergeCell ref="N34:AF34"/>
    <mergeCell ref="AG34:AS34"/>
    <mergeCell ref="AT34:BK34"/>
    <mergeCell ref="BL34:BV34"/>
    <mergeCell ref="BW34:CE34"/>
    <mergeCell ref="CF34:CN34"/>
    <mergeCell ref="CF33:CN33"/>
    <mergeCell ref="CO33:CW33"/>
    <mergeCell ref="CX33:DF33"/>
    <mergeCell ref="DG33:DO33"/>
    <mergeCell ref="DP33:DY33"/>
    <mergeCell ref="DZ33:EM33"/>
    <mergeCell ref="DZ32:EM32"/>
    <mergeCell ref="EN32:EY32"/>
    <mergeCell ref="EZ32:FK32"/>
    <mergeCell ref="A33:D33"/>
    <mergeCell ref="E33:M33"/>
    <mergeCell ref="N33:AF33"/>
    <mergeCell ref="AG33:AS33"/>
    <mergeCell ref="AT33:BK33"/>
    <mergeCell ref="BL33:BV33"/>
    <mergeCell ref="BW33:CE33"/>
    <mergeCell ref="BW32:CE32"/>
    <mergeCell ref="CF32:CN32"/>
    <mergeCell ref="CO32:CW32"/>
    <mergeCell ref="CX32:DF32"/>
    <mergeCell ref="DG32:DO32"/>
    <mergeCell ref="DP32:DY32"/>
    <mergeCell ref="A32:D32"/>
    <mergeCell ref="E32:M32"/>
    <mergeCell ref="N32:AF32"/>
    <mergeCell ref="AG32:AS32"/>
    <mergeCell ref="AT32:BK32"/>
    <mergeCell ref="BL32:BV32"/>
    <mergeCell ref="CX31:DF31"/>
    <mergeCell ref="DG31:DO31"/>
    <mergeCell ref="DP31:DY31"/>
    <mergeCell ref="DZ31:EM31"/>
    <mergeCell ref="EN31:EY31"/>
    <mergeCell ref="EZ31:FK31"/>
    <mergeCell ref="EZ30:FK30"/>
    <mergeCell ref="A31:D31"/>
    <mergeCell ref="E31:M31"/>
    <mergeCell ref="N31:AF31"/>
    <mergeCell ref="AG31:AS31"/>
    <mergeCell ref="AT31:BK31"/>
    <mergeCell ref="BL31:BV31"/>
    <mergeCell ref="BW31:CE31"/>
    <mergeCell ref="CF31:CN31"/>
    <mergeCell ref="CO31:CW31"/>
    <mergeCell ref="CO30:CW30"/>
    <mergeCell ref="CX30:DF30"/>
    <mergeCell ref="DG30:DO30"/>
    <mergeCell ref="DP30:DY30"/>
    <mergeCell ref="DZ30:EM30"/>
    <mergeCell ref="EN30:EY30"/>
    <mergeCell ref="EN29:EY29"/>
    <mergeCell ref="EZ29:FK29"/>
    <mergeCell ref="A30:D30"/>
    <mergeCell ref="E30:M30"/>
    <mergeCell ref="N30:AF30"/>
    <mergeCell ref="AG30:AS30"/>
    <mergeCell ref="AT30:BK30"/>
    <mergeCell ref="BL30:BV30"/>
    <mergeCell ref="BW30:CE30"/>
    <mergeCell ref="CF30:CN30"/>
    <mergeCell ref="CF29:CN29"/>
    <mergeCell ref="CO29:CW29"/>
    <mergeCell ref="CX29:DF29"/>
    <mergeCell ref="DG29:DO29"/>
    <mergeCell ref="DP29:DY29"/>
    <mergeCell ref="DZ29:EM29"/>
    <mergeCell ref="DZ28:EM28"/>
    <mergeCell ref="EN28:EY28"/>
    <mergeCell ref="EZ28:FK28"/>
    <mergeCell ref="A29:D29"/>
    <mergeCell ref="E29:M29"/>
    <mergeCell ref="N29:AF29"/>
    <mergeCell ref="AG29:AS29"/>
    <mergeCell ref="AT29:BK29"/>
    <mergeCell ref="BL29:BV29"/>
    <mergeCell ref="BW29:CE29"/>
    <mergeCell ref="BL28:BV28"/>
    <mergeCell ref="BW28:CE28"/>
    <mergeCell ref="CF28:CN28"/>
    <mergeCell ref="CO28:DF28"/>
    <mergeCell ref="DG28:DO28"/>
    <mergeCell ref="DP28:DY28"/>
    <mergeCell ref="DG27:DO27"/>
    <mergeCell ref="DP27:DY27"/>
    <mergeCell ref="DZ27:EM27"/>
    <mergeCell ref="EN27:EY27"/>
    <mergeCell ref="EZ27:FK27"/>
    <mergeCell ref="A28:D28"/>
    <mergeCell ref="E28:M28"/>
    <mergeCell ref="N28:AF28"/>
    <mergeCell ref="AG28:AS28"/>
    <mergeCell ref="AT28:BK28"/>
    <mergeCell ref="EZ26:FK26"/>
    <mergeCell ref="A27:D27"/>
    <mergeCell ref="E27:M27"/>
    <mergeCell ref="N27:AF27"/>
    <mergeCell ref="AG27:AS27"/>
    <mergeCell ref="AT27:BK27"/>
    <mergeCell ref="BL27:BV27"/>
    <mergeCell ref="BW27:CE27"/>
    <mergeCell ref="CF27:CN27"/>
    <mergeCell ref="CO27:DF27"/>
    <mergeCell ref="BL26:BV26"/>
    <mergeCell ref="BW26:CE26"/>
    <mergeCell ref="CF26:DO26"/>
    <mergeCell ref="DP26:DY26"/>
    <mergeCell ref="DZ26:EM26"/>
    <mergeCell ref="EN26:EY26"/>
    <mergeCell ref="CF25:DO25"/>
    <mergeCell ref="DP25:DY25"/>
    <mergeCell ref="DZ25:EM25"/>
    <mergeCell ref="EN25:EY25"/>
    <mergeCell ref="EZ25:FK25"/>
    <mergeCell ref="A26:D26"/>
    <mergeCell ref="E26:M26"/>
    <mergeCell ref="N26:AF26"/>
    <mergeCell ref="AG26:AS26"/>
    <mergeCell ref="AT26:BK26"/>
    <mergeCell ref="DP24:DY24"/>
    <mergeCell ref="DZ24:EM24"/>
    <mergeCell ref="EN24:EY24"/>
    <mergeCell ref="EZ24:FK24"/>
    <mergeCell ref="A25:D25"/>
    <mergeCell ref="E25:M25"/>
    <mergeCell ref="N25:AS25"/>
    <mergeCell ref="AT25:BK25"/>
    <mergeCell ref="BL25:BV25"/>
    <mergeCell ref="BW25:CE25"/>
    <mergeCell ref="AY21:CE22"/>
    <mergeCell ref="CF21:EH22"/>
    <mergeCell ref="EU21:FK22"/>
    <mergeCell ref="A24:D24"/>
    <mergeCell ref="E24:M24"/>
    <mergeCell ref="N24:AS24"/>
    <mergeCell ref="AT24:BK24"/>
    <mergeCell ref="BL24:BV24"/>
    <mergeCell ref="BW24:CE24"/>
    <mergeCell ref="CF24:DO24"/>
    <mergeCell ref="AY16:CE19"/>
    <mergeCell ref="CF16:EH19"/>
    <mergeCell ref="EU16:FK19"/>
    <mergeCell ref="AY20:CE20"/>
    <mergeCell ref="CF20:EH20"/>
    <mergeCell ref="EU20:FK20"/>
    <mergeCell ref="AY13:CE13"/>
    <mergeCell ref="CF13:EH13"/>
    <mergeCell ref="EU13:FK13"/>
    <mergeCell ref="AY14:CE14"/>
    <mergeCell ref="CF14:EH14"/>
    <mergeCell ref="EU14:FK15"/>
    <mergeCell ref="AY15:EH15"/>
    <mergeCell ref="EU8:FK8"/>
    <mergeCell ref="EU9:FK9"/>
    <mergeCell ref="AY10:EH12"/>
    <mergeCell ref="EU10:FK10"/>
    <mergeCell ref="EU11:FK11"/>
    <mergeCell ref="EU12:FK12"/>
    <mergeCell ref="A6:CE6"/>
    <mergeCell ref="CF6:FK6"/>
    <mergeCell ref="AB7:BH7"/>
    <mergeCell ref="BI7:BK7"/>
    <mergeCell ref="BM7:CE7"/>
    <mergeCell ref="CF7:CZ7"/>
    <mergeCell ref="DA7:DD7"/>
    <mergeCell ref="DE7:DJ7"/>
    <mergeCell ref="DK7:DN7"/>
  </mergeCells>
  <printOptions/>
  <pageMargins left="0.1968503937007874" right="0" top="0.1968503937007874" bottom="0" header="0.2755905511811024" footer="0.2755905511811024"/>
  <pageSetup fitToHeight="1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0.50390625" style="0" bestFit="1" customWidth="1"/>
    <col min="5" max="5" width="8.875" style="0" customWidth="1"/>
    <col min="10" max="10" width="12.25390625" style="0" customWidth="1"/>
    <col min="14" max="14" width="8.875" style="0" customWidth="1"/>
    <col min="33" max="33" width="8.875" style="0" customWidth="1"/>
  </cols>
  <sheetData>
    <row r="7" ht="12.75">
      <c r="B7" s="19"/>
    </row>
    <row r="8" ht="15">
      <c r="A8" s="20"/>
    </row>
    <row r="9" ht="13.5">
      <c r="A9" s="21"/>
    </row>
    <row r="10" ht="13.5">
      <c r="A10" s="21"/>
    </row>
    <row r="11" ht="17.25">
      <c r="A11" s="22"/>
    </row>
    <row r="12" ht="15">
      <c r="A12" s="23"/>
    </row>
    <row r="16" ht="12.75">
      <c r="J16" s="18"/>
    </row>
    <row r="18" ht="12.75">
      <c r="J18" s="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1.875" style="24" customWidth="1"/>
    <col min="2" max="3" width="4.50390625" style="25" customWidth="1"/>
    <col min="4" max="4" width="10.625" style="25" customWidth="1"/>
    <col min="5" max="5" width="3.875" style="25" customWidth="1"/>
    <col min="6" max="6" width="4.25390625" style="25" customWidth="1"/>
    <col min="7" max="7" width="99.25390625" style="25" customWidth="1"/>
    <col min="8" max="16384" width="8.875" style="24" customWidth="1"/>
  </cols>
  <sheetData>
    <row r="4" spans="1:7" ht="11.25">
      <c r="A4" s="26"/>
      <c r="B4" s="27"/>
      <c r="C4" s="27"/>
      <c r="D4" s="27"/>
      <c r="E4" s="27"/>
      <c r="F4" s="27"/>
      <c r="G4" s="28"/>
    </row>
    <row r="5" spans="1:7" ht="11.25">
      <c r="A5" s="26"/>
      <c r="B5" s="27"/>
      <c r="C5" s="27"/>
      <c r="D5" s="27"/>
      <c r="E5" s="27"/>
      <c r="F5" s="27"/>
      <c r="G5" s="28"/>
    </row>
    <row r="6" spans="1:7" ht="11.25">
      <c r="A6" s="26"/>
      <c r="B6" s="27"/>
      <c r="C6" s="27"/>
      <c r="D6" s="27"/>
      <c r="E6" s="27"/>
      <c r="F6" s="27"/>
      <c r="G6" s="28"/>
    </row>
    <row r="7" spans="1:7" ht="11.25">
      <c r="A7" s="26"/>
      <c r="B7" s="27"/>
      <c r="C7" s="27"/>
      <c r="D7" s="27"/>
      <c r="E7" s="27"/>
      <c r="F7" s="27"/>
      <c r="G7" s="28"/>
    </row>
    <row r="8" spans="1:7" ht="11.25">
      <c r="A8" s="26"/>
      <c r="B8" s="27"/>
      <c r="C8" s="27"/>
      <c r="D8" s="27"/>
      <c r="E8" s="27"/>
      <c r="F8" s="27"/>
      <c r="G8" s="28"/>
    </row>
    <row r="9" spans="1:7" ht="11.25">
      <c r="A9" s="26"/>
      <c r="B9" s="27"/>
      <c r="C9" s="27"/>
      <c r="D9" s="27"/>
      <c r="E9" s="27"/>
      <c r="F9" s="27"/>
      <c r="G9" s="28"/>
    </row>
    <row r="10" spans="1:7" ht="11.25">
      <c r="A10" s="26"/>
      <c r="B10" s="27"/>
      <c r="C10" s="27"/>
      <c r="D10" s="27"/>
      <c r="E10" s="27"/>
      <c r="F10" s="27"/>
      <c r="G10" s="28"/>
    </row>
    <row r="11" spans="1:7" ht="11.25">
      <c r="A11" s="26"/>
      <c r="B11" s="27"/>
      <c r="C11" s="27"/>
      <c r="D11" s="27"/>
      <c r="E11" s="27"/>
      <c r="F11" s="27"/>
      <c r="G11" s="28"/>
    </row>
    <row r="12" spans="1:7" ht="11.25">
      <c r="A12" s="26"/>
      <c r="B12" s="27"/>
      <c r="C12" s="27"/>
      <c r="D12" s="27"/>
      <c r="E12" s="27"/>
      <c r="F12" s="27"/>
      <c r="G12" s="28"/>
    </row>
    <row r="13" spans="1:7" ht="11.25">
      <c r="A13" s="26"/>
      <c r="B13" s="27"/>
      <c r="C13" s="27"/>
      <c r="D13" s="27"/>
      <c r="E13" s="27"/>
      <c r="F13" s="27"/>
      <c r="G13" s="28"/>
    </row>
    <row r="14" spans="1:7" ht="11.25">
      <c r="A14" s="26"/>
      <c r="B14" s="27"/>
      <c r="C14" s="27"/>
      <c r="D14" s="27"/>
      <c r="E14" s="27"/>
      <c r="F14" s="27"/>
      <c r="G14" s="28"/>
    </row>
    <row r="15" spans="1:7" ht="11.25">
      <c r="A15" s="26"/>
      <c r="B15" s="27"/>
      <c r="C15" s="27"/>
      <c r="D15" s="27"/>
      <c r="E15" s="27"/>
      <c r="F15" s="27"/>
      <c r="G15" s="28"/>
    </row>
    <row r="16" spans="1:7" ht="11.25">
      <c r="A16" s="26"/>
      <c r="B16" s="27"/>
      <c r="C16" s="27"/>
      <c r="D16" s="27"/>
      <c r="E16" s="27"/>
      <c r="F16" s="27"/>
      <c r="G16" s="28"/>
    </row>
    <row r="17" spans="1:7" ht="11.25">
      <c r="A17" s="26"/>
      <c r="B17" s="27"/>
      <c r="C17" s="27"/>
      <c r="D17" s="27"/>
      <c r="E17" s="27"/>
      <c r="F17" s="27"/>
      <c r="G17" s="28"/>
    </row>
    <row r="18" spans="1:7" ht="11.25">
      <c r="A18" s="26"/>
      <c r="B18" s="27"/>
      <c r="C18" s="27"/>
      <c r="D18" s="27"/>
      <c r="E18" s="27"/>
      <c r="F18" s="27"/>
      <c r="G18" s="28"/>
    </row>
    <row r="19" spans="1:7" ht="11.25">
      <c r="A19" s="26"/>
      <c r="B19" s="27"/>
      <c r="C19" s="27"/>
      <c r="D19" s="27"/>
      <c r="E19" s="27"/>
      <c r="F19" s="27"/>
      <c r="G19" s="28"/>
    </row>
    <row r="20" spans="1:7" ht="11.25">
      <c r="A20" s="26"/>
      <c r="B20" s="27"/>
      <c r="C20" s="27"/>
      <c r="D20" s="27"/>
      <c r="E20" s="27"/>
      <c r="F20" s="27"/>
      <c r="G20" s="28"/>
    </row>
    <row r="21" spans="1:7" ht="11.25">
      <c r="A21" s="26"/>
      <c r="B21" s="27"/>
      <c r="C21" s="27"/>
      <c r="D21" s="27"/>
      <c r="E21" s="27"/>
      <c r="F21" s="27"/>
      <c r="G21" s="28"/>
    </row>
    <row r="22" spans="1:7" ht="11.25">
      <c r="A22" s="26"/>
      <c r="B22" s="27"/>
      <c r="C22" s="27"/>
      <c r="D22" s="27"/>
      <c r="E22" s="27"/>
      <c r="F22" s="27"/>
      <c r="G22" s="28"/>
    </row>
    <row r="23" spans="1:7" ht="11.25">
      <c r="A23" s="26"/>
      <c r="B23" s="27"/>
      <c r="C23" s="27"/>
      <c r="D23" s="27"/>
      <c r="E23" s="27"/>
      <c r="F23" s="27"/>
      <c r="G23" s="28"/>
    </row>
    <row r="24" spans="1:7" ht="11.25">
      <c r="A24" s="26"/>
      <c r="B24" s="27"/>
      <c r="C24" s="27"/>
      <c r="D24" s="27"/>
      <c r="E24" s="27"/>
      <c r="F24" s="27"/>
      <c r="G24" s="28"/>
    </row>
    <row r="25" spans="1:7" ht="11.25">
      <c r="A25" s="26"/>
      <c r="B25" s="27"/>
      <c r="C25" s="27"/>
      <c r="D25" s="27"/>
      <c r="E25" s="27"/>
      <c r="F25" s="27"/>
      <c r="G25" s="28"/>
    </row>
    <row r="26" spans="1:7" ht="11.25">
      <c r="A26" s="26"/>
      <c r="B26" s="27"/>
      <c r="C26" s="27"/>
      <c r="D26" s="27"/>
      <c r="E26" s="27"/>
      <c r="F26" s="27"/>
      <c r="G26" s="28"/>
    </row>
    <row r="27" spans="1:7" ht="11.25">
      <c r="A27" s="26"/>
      <c r="B27" s="27"/>
      <c r="C27" s="27"/>
      <c r="D27" s="27"/>
      <c r="E27" s="27"/>
      <c r="F27" s="27"/>
      <c r="G27" s="28"/>
    </row>
    <row r="28" spans="1:7" ht="11.25">
      <c r="A28" s="26"/>
      <c r="B28" s="27"/>
      <c r="C28" s="27"/>
      <c r="D28" s="27"/>
      <c r="E28" s="27"/>
      <c r="F28" s="27"/>
      <c r="G28" s="28"/>
    </row>
    <row r="29" spans="1:7" ht="11.25">
      <c r="A29" s="26"/>
      <c r="B29" s="27"/>
      <c r="C29" s="27"/>
      <c r="D29" s="27"/>
      <c r="E29" s="27"/>
      <c r="F29" s="27"/>
      <c r="G29" s="28"/>
    </row>
    <row r="30" spans="1:7" ht="11.25">
      <c r="A30" s="26"/>
      <c r="B30" s="27"/>
      <c r="C30" s="27"/>
      <c r="D30" s="27"/>
      <c r="E30" s="27"/>
      <c r="F30" s="27"/>
      <c r="G30" s="28"/>
    </row>
    <row r="31" spans="1:7" ht="11.25">
      <c r="A31" s="26"/>
      <c r="B31" s="27"/>
      <c r="C31" s="27"/>
      <c r="D31" s="27"/>
      <c r="E31" s="27"/>
      <c r="F31" s="27"/>
      <c r="G31" s="28"/>
    </row>
    <row r="32" spans="1:7" ht="11.25">
      <c r="A32" s="26"/>
      <c r="B32" s="27"/>
      <c r="C32" s="27"/>
      <c r="D32" s="27"/>
      <c r="E32" s="27"/>
      <c r="F32" s="27"/>
      <c r="G32" s="28"/>
    </row>
    <row r="33" spans="1:7" ht="11.25">
      <c r="A33" s="26"/>
      <c r="B33" s="29"/>
      <c r="C33" s="29"/>
      <c r="D33" s="29"/>
      <c r="E33" s="29"/>
      <c r="F33" s="29"/>
      <c r="G33" s="28"/>
    </row>
    <row r="34" spans="1:7" ht="11.25">
      <c r="A34" s="26"/>
      <c r="B34" s="29"/>
      <c r="C34" s="29"/>
      <c r="D34" s="29"/>
      <c r="E34" s="29"/>
      <c r="F34" s="29"/>
      <c r="G34" s="28"/>
    </row>
    <row r="35" spans="1:7" ht="11.25">
      <c r="A35" s="26"/>
      <c r="B35" s="29"/>
      <c r="C35" s="29"/>
      <c r="D35" s="29"/>
      <c r="E35" s="29"/>
      <c r="F35" s="29"/>
      <c r="G35" s="28"/>
    </row>
    <row r="36" spans="1:7" ht="11.25">
      <c r="A36" s="26"/>
      <c r="B36" s="29"/>
      <c r="C36" s="29"/>
      <c r="D36" s="29"/>
      <c r="E36" s="29"/>
      <c r="F36" s="29"/>
      <c r="G36" s="28"/>
    </row>
    <row r="37" spans="1:7" ht="11.25">
      <c r="A37" s="26"/>
      <c r="B37" s="29"/>
      <c r="C37" s="29"/>
      <c r="D37" s="29"/>
      <c r="E37" s="29"/>
      <c r="F37" s="29"/>
      <c r="G37" s="28"/>
    </row>
    <row r="38" spans="1:7" ht="11.25">
      <c r="A38" s="26"/>
      <c r="B38" s="29"/>
      <c r="C38" s="29"/>
      <c r="D38" s="29"/>
      <c r="E38" s="29"/>
      <c r="F38" s="29"/>
      <c r="G38" s="28"/>
    </row>
    <row r="39" spans="1:7" ht="11.25">
      <c r="A39" s="26"/>
      <c r="B39" s="29"/>
      <c r="C39" s="29"/>
      <c r="D39" s="29"/>
      <c r="E39" s="29"/>
      <c r="F39" s="29"/>
      <c r="G39" s="28"/>
    </row>
    <row r="40" spans="1:7" ht="11.25">
      <c r="A40" s="26"/>
      <c r="B40" s="29"/>
      <c r="C40" s="29"/>
      <c r="D40" s="29"/>
      <c r="E40" s="29"/>
      <c r="F40" s="29"/>
      <c r="G40" s="28"/>
    </row>
    <row r="41" spans="1:7" ht="11.25">
      <c r="A41" s="26"/>
      <c r="B41" s="29"/>
      <c r="C41" s="29"/>
      <c r="D41" s="29"/>
      <c r="E41" s="29"/>
      <c r="F41" s="29"/>
      <c r="G41" s="28"/>
    </row>
    <row r="42" spans="1:7" ht="11.25">
      <c r="A42" s="26"/>
      <c r="B42" s="29"/>
      <c r="C42" s="29"/>
      <c r="D42" s="29"/>
      <c r="E42" s="29"/>
      <c r="F42" s="29"/>
      <c r="G42" s="28"/>
    </row>
    <row r="43" spans="1:7" ht="11.25">
      <c r="A43" s="26"/>
      <c r="B43" s="29"/>
      <c r="C43" s="29"/>
      <c r="D43" s="29"/>
      <c r="E43" s="29"/>
      <c r="F43" s="29"/>
      <c r="G43" s="28"/>
    </row>
    <row r="44" spans="1:7" ht="11.25">
      <c r="A44" s="26"/>
      <c r="B44" s="29"/>
      <c r="C44" s="29"/>
      <c r="D44" s="29"/>
      <c r="E44" s="29"/>
      <c r="F44" s="29"/>
      <c r="G44" s="28"/>
    </row>
    <row r="45" spans="1:7" ht="11.25">
      <c r="A45" s="26"/>
      <c r="B45" s="29"/>
      <c r="C45" s="29"/>
      <c r="D45" s="29"/>
      <c r="E45" s="29"/>
      <c r="F45" s="29"/>
      <c r="G45" s="28"/>
    </row>
    <row r="46" spans="1:7" ht="11.25">
      <c r="A46" s="26"/>
      <c r="B46" s="29"/>
      <c r="C46" s="29"/>
      <c r="D46" s="29"/>
      <c r="E46" s="29"/>
      <c r="F46" s="29"/>
      <c r="G46" s="28"/>
    </row>
    <row r="47" spans="1:7" ht="11.25">
      <c r="A47" s="26"/>
      <c r="B47" s="29"/>
      <c r="C47" s="29"/>
      <c r="D47" s="29"/>
      <c r="E47" s="29"/>
      <c r="F47" s="29"/>
      <c r="G47" s="28"/>
    </row>
    <row r="48" spans="1:7" ht="11.25">
      <c r="A48" s="26"/>
      <c r="B48" s="29"/>
      <c r="C48" s="29"/>
      <c r="D48" s="29"/>
      <c r="E48" s="29"/>
      <c r="F48" s="29"/>
      <c r="G48" s="28"/>
    </row>
    <row r="49" spans="1:7" ht="11.25">
      <c r="A49" s="26"/>
      <c r="B49" s="29"/>
      <c r="C49" s="29"/>
      <c r="D49" s="29"/>
      <c r="E49" s="29"/>
      <c r="F49" s="29"/>
      <c r="G49" s="28"/>
    </row>
    <row r="50" spans="1:7" ht="11.25">
      <c r="A50" s="26"/>
      <c r="B50" s="29"/>
      <c r="C50" s="29"/>
      <c r="D50" s="29"/>
      <c r="E50" s="29"/>
      <c r="F50" s="29"/>
      <c r="G50" s="28"/>
    </row>
    <row r="51" spans="1:7" ht="11.25">
      <c r="A51" s="26"/>
      <c r="B51" s="29"/>
      <c r="C51" s="29"/>
      <c r="D51" s="29"/>
      <c r="E51" s="29"/>
      <c r="F51" s="29"/>
      <c r="G51" s="28"/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Админ</cp:lastModifiedBy>
  <cp:lastPrinted>2017-01-19T12:33:50Z</cp:lastPrinted>
  <dcterms:created xsi:type="dcterms:W3CDTF">2004-09-19T06:34:55Z</dcterms:created>
  <dcterms:modified xsi:type="dcterms:W3CDTF">2017-01-20T10:23:01Z</dcterms:modified>
  <cp:category/>
  <cp:version/>
  <cp:contentType/>
  <cp:contentStatus/>
</cp:coreProperties>
</file>