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570" windowHeight="8145"/>
  </bookViews>
  <sheets>
    <sheet name="Роспись расходов" sheetId="1" r:id="rId1"/>
  </sheets>
  <definedNames>
    <definedName name="LAST_CELL" localSheetId="0">'Роспись расходов'!$J$166</definedName>
  </definedNames>
  <calcPr calcId="145621"/>
</workbook>
</file>

<file path=xl/calcChain.xml><?xml version="1.0" encoding="utf-8"?>
<calcChain xmlns="http://schemas.openxmlformats.org/spreadsheetml/2006/main">
  <c r="H166" i="1" l="1"/>
  <c r="I166" i="1"/>
  <c r="G165" i="1"/>
  <c r="G144" i="1"/>
  <c r="H101" i="1"/>
  <c r="I101" i="1"/>
  <c r="H104" i="1"/>
  <c r="I104" i="1"/>
  <c r="G101" i="1"/>
  <c r="H82" i="1"/>
  <c r="I82" i="1"/>
  <c r="G82" i="1"/>
  <c r="G81" i="1"/>
  <c r="G80" i="1"/>
  <c r="H42" i="1"/>
  <c r="I42" i="1"/>
  <c r="G57" i="1"/>
  <c r="G139" i="1" l="1"/>
  <c r="G140" i="1" s="1"/>
  <c r="G135" i="1"/>
  <c r="G136" i="1" s="1"/>
  <c r="G137" i="1" s="1"/>
  <c r="G129" i="1" l="1"/>
  <c r="G130" i="1" s="1"/>
  <c r="G131" i="1" s="1"/>
  <c r="G122" i="1"/>
  <c r="G123" i="1" s="1"/>
  <c r="G124" i="1" s="1"/>
  <c r="G120" i="1"/>
  <c r="G121" i="1" s="1"/>
  <c r="G117" i="1"/>
  <c r="G118" i="1" s="1"/>
  <c r="G113" i="1"/>
  <c r="G114" i="1" s="1"/>
  <c r="G108" i="1"/>
  <c r="G111" i="1" s="1"/>
  <c r="G102" i="1"/>
  <c r="G103" i="1" s="1"/>
  <c r="G104" i="1" s="1"/>
  <c r="G105" i="1" s="1"/>
  <c r="G100" i="1"/>
  <c r="G86" i="1"/>
  <c r="G83" i="1"/>
  <c r="G76" i="1"/>
  <c r="G73" i="1"/>
  <c r="G74" i="1" s="1"/>
  <c r="G70" i="1"/>
  <c r="G71" i="1" s="1"/>
  <c r="G40" i="1"/>
  <c r="G41" i="1" s="1"/>
  <c r="G27" i="1"/>
  <c r="G24" i="1"/>
  <c r="G23" i="1"/>
  <c r="G22" i="1"/>
  <c r="G115" i="1" l="1"/>
  <c r="G125" i="1"/>
  <c r="G25" i="1"/>
  <c r="G28" i="1" s="1"/>
  <c r="G42" i="1" s="1"/>
  <c r="G145" i="1"/>
  <c r="G147" i="1"/>
  <c r="G148" i="1" s="1"/>
  <c r="G142" i="1"/>
  <c r="G152" i="1" l="1"/>
  <c r="G60" i="1"/>
  <c r="G61" i="1" s="1"/>
  <c r="G62" i="1" s="1"/>
  <c r="G166" i="1" l="1"/>
  <c r="I178" i="1"/>
  <c r="H178" i="1"/>
  <c r="G178" i="1"/>
</calcChain>
</file>

<file path=xl/sharedStrings.xml><?xml version="1.0" encoding="utf-8"?>
<sst xmlns="http://schemas.openxmlformats.org/spreadsheetml/2006/main" count="881" uniqueCount="306">
  <si>
    <t>(наименование органа, исполняющего бюджет)</t>
  </si>
  <si>
    <t>Комитет финансов администрации муниципального образования Тосненский район Ленинградской области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</si>
  <si>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</si>
  <si>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</si>
  <si>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</si>
  <si>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</si>
  <si>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</si>
  <si>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</si>
  <si>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</si>
  <si>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</si>
  <si>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</si>
  <si>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</si>
  <si>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КВСР</t>
  </si>
  <si>
    <t>3</t>
  </si>
  <si>
    <t>КФСР</t>
  </si>
  <si>
    <t>4</t>
  </si>
  <si>
    <t>КЦСР</t>
  </si>
  <si>
    <t>КВР</t>
  </si>
  <si>
    <t>6</t>
  </si>
  <si>
    <t>009</t>
  </si>
  <si>
    <t>0000</t>
  </si>
  <si>
    <t>0000000000</t>
  </si>
  <si>
    <t>000</t>
  </si>
  <si>
    <t>Администрация Шапкинского сельского поселения Тосненского района Ленинградской области</t>
  </si>
  <si>
    <t>0104</t>
  </si>
  <si>
    <t>9130100040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</si>
  <si>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</si>
  <si>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</si>
  <si>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</si>
  <si>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</si>
  <si>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</si>
  <si>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</si>
  <si>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242</t>
  </si>
  <si>
    <t>244</t>
  </si>
  <si>
    <t>Прочая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</si>
  <si>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</si>
  <si>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</si>
  <si>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853</t>
  </si>
  <si>
    <t>Уплата иных платежей</t>
  </si>
  <si>
    <t>850</t>
  </si>
  <si>
    <t>Уплата налогов, сборов и иных платежей</t>
  </si>
  <si>
    <t>Обеспечение функций органов местного самоуправления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</si>
  <si>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</si>
  <si>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14</t>
  </si>
  <si>
    <t>Субсидии</t>
  </si>
  <si>
    <t>9130160600</t>
  </si>
  <si>
    <t>540</t>
  </si>
  <si>
    <t>Иные межбюджетные трансферты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</si>
  <si>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</si>
  <si>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9130160620</t>
  </si>
  <si>
    <t>21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</si>
  <si>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</si>
  <si>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>22</t>
  </si>
  <si>
    <t>9130171340</t>
  </si>
  <si>
    <t>23</t>
  </si>
  <si>
    <t>24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</si>
  <si>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</si>
  <si>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25</t>
  </si>
  <si>
    <t>9180100080</t>
  </si>
  <si>
    <t>26</t>
  </si>
  <si>
    <t>27</t>
  </si>
  <si>
    <t>28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</si>
  <si>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</si>
  <si>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</si>
  <si>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</si>
  <si>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30</t>
  </si>
  <si>
    <t>0106</t>
  </si>
  <si>
    <t>9130160640</t>
  </si>
  <si>
    <t>31</t>
  </si>
  <si>
    <t>32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</si>
  <si>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</si>
  <si>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33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</si>
  <si>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</si>
  <si>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</t>
  </si>
  <si>
    <t>0111</t>
  </si>
  <si>
    <t>9990110050</t>
  </si>
  <si>
    <t>870</t>
  </si>
  <si>
    <t>Резервные средства</t>
  </si>
  <si>
    <t>35</t>
  </si>
  <si>
    <t>36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</si>
  <si>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</si>
  <si>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37</t>
  </si>
  <si>
    <t>Резервные фонды</t>
  </si>
  <si>
    <t>38</t>
  </si>
  <si>
    <t>0113</t>
  </si>
  <si>
    <t>39</t>
  </si>
  <si>
    <t>40</t>
  </si>
  <si>
    <t>Непрограммные расходы</t>
  </si>
  <si>
    <t>41</t>
  </si>
  <si>
    <t>42</t>
  </si>
  <si>
    <t>0203</t>
  </si>
  <si>
    <t>9990151180</t>
  </si>
  <si>
    <t>43</t>
  </si>
  <si>
    <t>44</t>
  </si>
  <si>
    <t>45</t>
  </si>
  <si>
    <t>Осуществление первичного воинского учета на территориях, где отсутствуют военные комиссариаты (Федеральные средства)</t>
  </si>
  <si>
    <t>46</t>
  </si>
  <si>
    <t>Мобилизационная и вневойсковая подготовка</t>
  </si>
  <si>
    <t>47</t>
  </si>
  <si>
    <t>0309</t>
  </si>
  <si>
    <t>0810211620</t>
  </si>
  <si>
    <t>48</t>
  </si>
  <si>
    <t>49</t>
  </si>
  <si>
    <t>Мероприятия в области пожарной безопасности</t>
  </si>
  <si>
    <t>50</t>
  </si>
  <si>
    <t>0820111550</t>
  </si>
  <si>
    <t>51</t>
  </si>
  <si>
    <t>52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</si>
  <si>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</si>
  <si>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53</t>
  </si>
  <si>
    <t>54</t>
  </si>
  <si>
    <t>55</t>
  </si>
  <si>
    <t>56</t>
  </si>
  <si>
    <t>Защита населения и территории от чрезвычайных ситуаций природного и техногенного характера, гражданская оборона</t>
  </si>
  <si>
    <t>57</t>
  </si>
  <si>
    <t>0409</t>
  </si>
  <si>
    <t>1010110100</t>
  </si>
  <si>
    <t>58</t>
  </si>
  <si>
    <t>59</t>
  </si>
  <si>
    <t>Мероприятия по содержанию автомобильных дорог</t>
  </si>
  <si>
    <t>60</t>
  </si>
  <si>
    <t>1010110110</t>
  </si>
  <si>
    <t>61</t>
  </si>
  <si>
    <t>62</t>
  </si>
  <si>
    <t>Мероприятия по капитальному ремонту и ремонт автомобильных дорог общего пользования местного значения</t>
  </si>
  <si>
    <t>63</t>
  </si>
  <si>
    <t>1010110130</t>
  </si>
  <si>
    <t>64</t>
  </si>
  <si>
    <t>Мероприятия по капитальному ремонту и ремонт автомобильных дорог общего пользования местного значения, дворовых территорий</t>
  </si>
  <si>
    <t>1010170140</t>
  </si>
  <si>
    <t>Мероприятия по капитальному ремонту и ремонт автомобильных дорог общего пользования местного значения (областной бюджет)</t>
  </si>
  <si>
    <t>69</t>
  </si>
  <si>
    <t>Дорожное хозяйство (дорожные фонды)</t>
  </si>
  <si>
    <t>70</t>
  </si>
  <si>
    <t>0412</t>
  </si>
  <si>
    <t>9990110360</t>
  </si>
  <si>
    <t>71</t>
  </si>
  <si>
    <t>72</t>
  </si>
  <si>
    <t>Мероприятия в области национальной экономики</t>
  </si>
  <si>
    <t>73</t>
  </si>
  <si>
    <t>Другие вопросы в области национальной экономики</t>
  </si>
  <si>
    <t>0501</t>
  </si>
  <si>
    <t>9990113770</t>
  </si>
  <si>
    <t>243</t>
  </si>
  <si>
    <t>Закупка товаров, работ, услуг в целях капитального ремонта государственного (муниципального) имущества</t>
  </si>
  <si>
    <t>75</t>
  </si>
  <si>
    <t>76</t>
  </si>
  <si>
    <t>77</t>
  </si>
  <si>
    <t>Мероприятия в области жилищного хозяйства</t>
  </si>
  <si>
    <t>78</t>
  </si>
  <si>
    <t>Жилищное хозяйство</t>
  </si>
  <si>
    <t>79</t>
  </si>
  <si>
    <t>0502</t>
  </si>
  <si>
    <t>9990110630</t>
  </si>
  <si>
    <t>81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</si>
  <si>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</si>
  <si>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82</t>
  </si>
  <si>
    <t>Коммунальное хозяйство</t>
  </si>
  <si>
    <t>83</t>
  </si>
  <si>
    <t>0503</t>
  </si>
  <si>
    <t>1500113290</t>
  </si>
  <si>
    <t>84</t>
  </si>
  <si>
    <t>85</t>
  </si>
  <si>
    <t>Мероприятия по усточивому развитию части территорий</t>
  </si>
  <si>
    <t>86</t>
  </si>
  <si>
    <t>15001S0880</t>
  </si>
  <si>
    <t>87</t>
  </si>
  <si>
    <t>88</t>
  </si>
  <si>
    <t>Мероприятия по устойчивому развитию части территорий</t>
  </si>
  <si>
    <t>89</t>
  </si>
  <si>
    <t>15001S4390</t>
  </si>
  <si>
    <t>90</t>
  </si>
  <si>
    <t>91</t>
  </si>
  <si>
    <t>Мероприятия по устойчивому развитию части территории, являющейся административным центром поселения</t>
  </si>
  <si>
    <t>92</t>
  </si>
  <si>
    <t>9990113280</t>
  </si>
  <si>
    <t>95</t>
  </si>
  <si>
    <t>96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</si>
  <si>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</si>
  <si>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>97</t>
  </si>
  <si>
    <t>9990113300</t>
  </si>
  <si>
    <t>98</t>
  </si>
  <si>
    <t>99</t>
  </si>
  <si>
    <t>Мероприятия по организации сбора и вывоза бытовых отходов</t>
  </si>
  <si>
    <t>100</t>
  </si>
  <si>
    <t>Благоустройство</t>
  </si>
  <si>
    <t>101</t>
  </si>
  <si>
    <t>0707</t>
  </si>
  <si>
    <t>9990111680</t>
  </si>
  <si>
    <t>102</t>
  </si>
  <si>
    <t>103</t>
  </si>
  <si>
    <t>Мероприятия в сфере молодежной политики</t>
  </si>
  <si>
    <t>104</t>
  </si>
  <si>
    <t>Молодежная политика и оздоровление детей</t>
  </si>
  <si>
    <t>105</t>
  </si>
  <si>
    <t>1001</t>
  </si>
  <si>
    <t>9990103080</t>
  </si>
  <si>
    <t>321</t>
  </si>
  <si>
    <t>Пособия, компенсации и иные социальные выплаты гражданам, кроме публичных нормативных обязательств</t>
  </si>
  <si>
    <t>106</t>
  </si>
  <si>
    <t>320</t>
  </si>
  <si>
    <t>Социальные выплаты гражданам, кроме публичных нормативных социальных выплат</t>
  </si>
  <si>
    <t>107</t>
  </si>
  <si>
    <t>Доплаты к пенсиям муниципальных служащих</t>
  </si>
  <si>
    <t>Пенсионное обеспечение</t>
  </si>
  <si>
    <t>1105</t>
  </si>
  <si>
    <t>9990111300</t>
  </si>
  <si>
    <t>111</t>
  </si>
  <si>
    <t>Мероприятия по организации и проведение физкультурных спортивно-массовых мероприятий</t>
  </si>
  <si>
    <t>112</t>
  </si>
  <si>
    <t>Другие вопросы в области физической культуры и спорта</t>
  </si>
  <si>
    <t>114</t>
  </si>
  <si>
    <t>ВСЕГО:</t>
  </si>
  <si>
    <t>115</t>
  </si>
  <si>
    <t>УТВЕРЖДАЮ</t>
  </si>
  <si>
    <t>Шапкинского сельского поселения</t>
  </si>
  <si>
    <t>Тосненского района</t>
  </si>
  <si>
    <t>Ленинградской области</t>
  </si>
  <si>
    <t>Единица измерения: руб.</t>
  </si>
  <si>
    <t>1. Роспись расходов</t>
  </si>
  <si>
    <t>2. Роспись источников</t>
  </si>
  <si>
    <t>Код бюджетной классификации</t>
  </si>
  <si>
    <t>Наименование кодов источников внутреннего финансирования дефицитов бюджетов</t>
  </si>
  <si>
    <t>2016 год</t>
  </si>
  <si>
    <t>2017 год</t>
  </si>
  <si>
    <t>2018 год</t>
  </si>
  <si>
    <t>0090105021100000510</t>
  </si>
  <si>
    <t>0090105021100000610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</si>
  <si>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</si>
  <si>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</si>
  <si>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Итого</t>
  </si>
  <si>
    <t>Сводная бюджетная роспись бюджета                                                                                                                                       Шапкинского сельского поселения Тосненского района Ленинградской области</t>
  </si>
  <si>
    <t>(решение  СД от 29.12.2015 № 50 с изменениями решение СД от 03.03.2016 № 56, решение СД от 24.03.2016 № 60)</t>
  </si>
  <si>
    <t>9130160650</t>
  </si>
  <si>
    <t>1500170880</t>
  </si>
  <si>
    <t>1500174390</t>
  </si>
  <si>
    <t>9990172020</t>
  </si>
  <si>
    <t>116</t>
  </si>
  <si>
    <t>117</t>
  </si>
  <si>
    <t>119</t>
  </si>
  <si>
    <t>122</t>
  </si>
  <si>
    <t>123</t>
  </si>
  <si>
    <t>124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</si>
  <si>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</si>
  <si>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>Содействие развитию на части территории поселения иных форм местного самоуправления</t>
  </si>
  <si>
    <t>Содействие развитию иных форм местного самоуправления на части территории административного центра поселения</t>
  </si>
  <si>
    <t>Глава администрации</t>
  </si>
  <si>
    <t>Дата печати: 08.10.2016</t>
  </si>
  <si>
    <t>М.С.Немешев</t>
  </si>
  <si>
    <t>93</t>
  </si>
  <si>
    <t>113</t>
  </si>
  <si>
    <t>126</t>
  </si>
  <si>
    <t>127</t>
  </si>
  <si>
    <t>Иные выплаты персоналу государственных (муниципальных) органов, за исключением фонда оплаты труда</t>
  </si>
  <si>
    <t>Начальник сектора бухгалтерского учета и отчетности, главный бухгалтер</t>
  </si>
  <si>
    <t>С.И.Летягина</t>
  </si>
  <si>
    <t>9290100030</t>
  </si>
  <si>
    <t>9990196010</t>
  </si>
  <si>
    <t>128</t>
  </si>
  <si>
    <t>130</t>
  </si>
  <si>
    <t>131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</si>
  <si>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</si>
  <si>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</si>
  <si>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</si>
  <si>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</si>
  <si>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</si>
  <si>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</si>
  <si>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</si>
  <si>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</si>
  <si>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</si>
  <si>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</si>
  <si>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</si>
  <si>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</si>
  <si>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</si>
  <si>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</si>
  <si>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</si>
  <si>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</si>
  <si>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</si>
  <si>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</si>
  <si>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</si>
  <si>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</si>
  <si>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</si>
  <si>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</si>
  <si>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</si>
  <si>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65</t>
  </si>
  <si>
    <t>66</t>
  </si>
  <si>
    <t>67</t>
  </si>
  <si>
    <t>68</t>
  </si>
  <si>
    <t>74</t>
  </si>
  <si>
    <t>80</t>
  </si>
  <si>
    <t>94</t>
  </si>
  <si>
    <t>108</t>
  </si>
  <si>
    <t>109</t>
  </si>
  <si>
    <t>110</t>
  </si>
  <si>
    <t>118</t>
  </si>
  <si>
    <t>125</t>
  </si>
  <si>
    <t>132</t>
  </si>
  <si>
    <t>133</t>
  </si>
  <si>
    <t>134</t>
  </si>
  <si>
    <t>135</t>
  </si>
  <si>
    <t>136</t>
  </si>
  <si>
    <t>9130100030</t>
  </si>
  <si>
    <t xml:space="preserve">                                                                                на 2016 год и плановый период 2017-2018 год по состоянию на 01.01.2017 года</t>
  </si>
  <si>
    <t>150</t>
  </si>
  <si>
    <t>151</t>
  </si>
  <si>
    <t>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</si>
</sst>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49" fontId="0" fillId="0" borderId="7" xfId="0" applyNumberFormat="1" applyFont="1" applyBorder="1" applyAlignment="1" applyProtection="1"/>
    <xf numFmtId="0" fontId="0" fillId="0" borderId="0" xfId="0"/>
    <xf numFmtId="0" fontId="4" fillId="0" borderId="0" xfId="0" applyFont="1" applyBorder="1" applyAlignment="1" applyProtection="1">
      <alignment horizontal="left"/>
    </xf>
    <xf numFmtId="0" fontId="7" fillId="0" borderId="0" xfId="0" applyFont="1"/>
    <xf numFmtId="0" fontId="9" fillId="0" borderId="0" xfId="0" applyFont="1" applyBorder="1" applyAlignment="1" applyProtection="1">
      <alignment horizontal="left"/>
    </xf>
    <xf numFmtId="0" fontId="8" fillId="0" borderId="0" xfId="0" applyFont="1"/>
    <xf numFmtId="0" fontId="8" fillId="0" borderId="4" xfId="0" applyFont="1" applyBorder="1" applyAlignment="1">
      <alignment horizontal="center"/>
    </xf>
    <xf numFmtId="49" fontId="10" fillId="0" borderId="4" xfId="0" applyNumberFormat="1" applyFont="1" applyBorder="1" applyAlignment="1" applyProtection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 applyProtection="1">
      <alignment vertical="center" wrapText="1"/>
    </xf>
    <xf numFmtId="4" fontId="11" fillId="0" borderId="4" xfId="0" applyNumberFormat="1" applyFont="1" applyBorder="1" applyAlignment="1"/>
    <xf numFmtId="14" fontId="11" fillId="0" borderId="0" xfId="0" applyNumberFormat="1" applyFont="1"/>
    <xf numFmtId="49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 wrapText="1"/>
    </xf>
    <xf numFmtId="4" fontId="1" fillId="0" borderId="0" xfId="0" applyNumberFormat="1" applyFont="1" applyBorder="1" applyAlignment="1" applyProtection="1">
      <alignment horizontal="right" wrapText="1"/>
    </xf>
    <xf numFmtId="49" fontId="8" fillId="0" borderId="4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right"/>
    </xf>
    <xf numFmtId="0" fontId="13" fillId="0" borderId="0" xfId="0" applyFont="1" applyBorder="1" applyAlignment="1" applyProtection="1">
      <alignment vertical="center"/>
    </xf>
    <xf numFmtId="0" fontId="14" fillId="0" borderId="1" xfId="0" applyFont="1" applyBorder="1" applyAlignment="1"/>
    <xf numFmtId="0" fontId="15" fillId="0" borderId="0" xfId="0" applyFont="1"/>
    <xf numFmtId="0" fontId="7" fillId="0" borderId="0" xfId="0" applyFont="1" applyAlignment="1">
      <alignment wrapText="1"/>
    </xf>
    <xf numFmtId="49" fontId="10" fillId="0" borderId="0" xfId="0" applyNumberFormat="1" applyFont="1" applyBorder="1" applyAlignment="1" applyProtection="1">
      <alignment horizontal="center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1" fillId="0" borderId="8" xfId="0" applyNumberFormat="1" applyFont="1" applyFill="1" applyBorder="1" applyAlignment="1" applyProtection="1">
      <alignment horizontal="center" vertical="top" wrapText="1"/>
    </xf>
    <xf numFmtId="49" fontId="11" fillId="0" borderId="8" xfId="0" applyNumberFormat="1" applyFont="1" applyFill="1" applyBorder="1" applyAlignment="1" applyProtection="1">
      <alignment horizontal="left" vertical="top" wrapText="1"/>
    </xf>
    <xf numFmtId="4" fontId="11" fillId="0" borderId="8" xfId="0" applyNumberFormat="1" applyFont="1" applyFill="1" applyBorder="1" applyAlignment="1" applyProtection="1">
      <alignment horizontal="right" vertical="top" wrapText="1"/>
    </xf>
    <xf numFmtId="49" fontId="10" fillId="0" borderId="4" xfId="0" applyNumberFormat="1" applyFont="1" applyFill="1" applyBorder="1" applyAlignment="1" applyProtection="1">
      <alignment horizontal="center"/>
    </xf>
    <xf numFmtId="49" fontId="10" fillId="0" borderId="4" xfId="0" applyNumberFormat="1" applyFont="1" applyFill="1" applyBorder="1" applyAlignment="1" applyProtection="1">
      <alignment horizontal="left"/>
    </xf>
    <xf numFmtId="49" fontId="10" fillId="0" borderId="4" xfId="0" applyNumberFormat="1" applyFont="1" applyFill="1" applyBorder="1" applyAlignment="1" applyProtection="1">
      <alignment horizontal="center" wrapText="1"/>
    </xf>
    <xf numFmtId="4" fontId="10" fillId="0" borderId="4" xfId="0" applyNumberFormat="1" applyFont="1" applyFill="1" applyBorder="1" applyAlignment="1" applyProtection="1">
      <alignment horizontal="right" wrapText="1"/>
    </xf>
    <xf numFmtId="49" fontId="11" fillId="0" borderId="9" xfId="0" applyNumberFormat="1" applyFont="1" applyFill="1" applyBorder="1" applyAlignment="1" applyProtection="1">
      <alignment horizontal="center" vertical="top" wrapText="1"/>
    </xf>
    <xf numFmtId="49" fontId="11" fillId="0" borderId="9" xfId="0" applyNumberFormat="1" applyFont="1" applyFill="1" applyBorder="1" applyAlignment="1" applyProtection="1">
      <alignment horizontal="left" vertical="top" wrapText="1"/>
    </xf>
    <xf numFmtId="4" fontId="11" fillId="0" borderId="4" xfId="0" applyNumberFormat="1" applyFont="1" applyFill="1" applyBorder="1" applyAlignment="1" applyProtection="1">
      <alignment horizontal="right" vertical="top" wrapText="1"/>
    </xf>
    <xf numFmtId="4" fontId="11" fillId="0" borderId="3" xfId="0" applyNumberFormat="1" applyFont="1" applyFill="1" applyBorder="1" applyAlignment="1" applyProtection="1">
      <alignment horizontal="right" vertical="top" wrapText="1"/>
    </xf>
    <xf numFmtId="49" fontId="11" fillId="0" borderId="4" xfId="0" applyNumberFormat="1" applyFont="1" applyFill="1" applyBorder="1" applyAlignment="1" applyProtection="1">
      <alignment horizontal="center" vertical="top" wrapText="1"/>
    </xf>
    <xf numFmtId="49" fontId="10" fillId="0" borderId="4" xfId="0" applyNumberFormat="1" applyFont="1" applyFill="1" applyBorder="1" applyAlignment="1" applyProtection="1">
      <alignment horizontal="left" vertical="top" wrapText="1"/>
    </xf>
    <xf numFmtId="49" fontId="10" fillId="0" borderId="4" xfId="0" applyNumberFormat="1" applyFont="1" applyFill="1" applyBorder="1" applyAlignment="1" applyProtection="1">
      <alignment horizontal="center" vertical="top" wrapText="1"/>
    </xf>
    <xf numFmtId="4" fontId="10" fillId="0" borderId="4" xfId="0" applyNumberFormat="1" applyFont="1" applyFill="1" applyBorder="1" applyAlignment="1" applyProtection="1">
      <alignment horizontal="right" vertical="top" wrapText="1"/>
    </xf>
    <xf numFmtId="49" fontId="11" fillId="0" borderId="4" xfId="0" applyNumberFormat="1" applyFont="1" applyFill="1" applyBorder="1" applyAlignment="1" applyProtection="1">
      <alignment horizontal="left" vertical="top" wrapText="1"/>
    </xf>
    <xf numFmtId="49" fontId="11" fillId="0" borderId="2" xfId="0" applyNumberFormat="1" applyFont="1" applyFill="1" applyBorder="1" applyAlignment="1" applyProtection="1">
      <alignment horizontal="left" vertical="top" wrapText="1"/>
    </xf>
    <xf numFmtId="49" fontId="11" fillId="0" borderId="2" xfId="0" applyNumberFormat="1" applyFont="1" applyFill="1" applyBorder="1" applyAlignment="1" applyProtection="1">
      <alignment horizontal="center" vertical="top" wrapText="1"/>
    </xf>
    <xf numFmtId="4" fontId="10" fillId="0" borderId="2" xfId="0" applyNumberFormat="1" applyFont="1" applyFill="1" applyBorder="1" applyAlignment="1" applyProtection="1">
      <alignment horizontal="right" vertical="top" wrapText="1"/>
    </xf>
    <xf numFmtId="4" fontId="10" fillId="0" borderId="9" xfId="0" applyNumberFormat="1" applyFont="1" applyFill="1" applyBorder="1" applyAlignment="1" applyProtection="1">
      <alignment horizontal="right" vertical="top" wrapText="1"/>
    </xf>
    <xf numFmtId="49" fontId="10" fillId="0" borderId="9" xfId="0" applyNumberFormat="1" applyFont="1" applyFill="1" applyBorder="1" applyAlignment="1" applyProtection="1">
      <alignment horizontal="left" vertical="top" wrapText="1"/>
    </xf>
    <xf numFmtId="4" fontId="11" fillId="0" borderId="2" xfId="0" applyNumberFormat="1" applyFont="1" applyFill="1" applyBorder="1" applyAlignment="1" applyProtection="1">
      <alignment horizontal="right" vertical="top" wrapText="1"/>
    </xf>
    <xf numFmtId="49" fontId="10" fillId="0" borderId="8" xfId="0" applyNumberFormat="1" applyFont="1" applyFill="1" applyBorder="1" applyAlignment="1" applyProtection="1">
      <alignment horizontal="left" vertical="top" wrapText="1"/>
    </xf>
    <xf numFmtId="49" fontId="10" fillId="0" borderId="8" xfId="0" applyNumberFormat="1" applyFont="1" applyFill="1" applyBorder="1" applyAlignment="1" applyProtection="1">
      <alignment horizontal="center" vertical="top" wrapText="1"/>
    </xf>
    <xf numFmtId="4" fontId="10" fillId="3" borderId="4" xfId="0" applyNumberFormat="1" applyFont="1" applyFill="1" applyBorder="1" applyAlignment="1" applyProtection="1">
      <alignment horizontal="right" vertical="top" wrapText="1"/>
    </xf>
    <xf numFmtId="49" fontId="10" fillId="0" borderId="9" xfId="0" applyNumberFormat="1" applyFont="1" applyFill="1" applyBorder="1" applyAlignment="1" applyProtection="1">
      <alignment horizontal="center" vertical="top" wrapText="1"/>
    </xf>
    <xf numFmtId="4" fontId="17" fillId="0" borderId="0" xfId="0" applyNumberFormat="1" applyFont="1"/>
    <xf numFmtId="0" fontId="8" fillId="0" borderId="4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6" fillId="0" borderId="0" xfId="0" applyFont="1" applyBorder="1" applyAlignment="1" applyProtection="1">
      <alignment vertical="center"/>
    </xf>
    <xf numFmtId="0" fontId="14" fillId="0" borderId="0" xfId="0" applyFont="1" applyAlignment="1"/>
    <xf numFmtId="0" fontId="4" fillId="0" borderId="0" xfId="0" applyFont="1" applyBorder="1" applyAlignment="1" applyProtection="1">
      <alignment horizontal="left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2"/>
  <sheetViews>
    <sheetView tabSelected="1" showWhiteSpace="0" topLeftCell="A142" zoomScaleNormal="100" workbookViewId="0">
      <selection activeCell="A15" sqref="A15:A166"/>
    </sheetView>
  </sheetViews>
  <sheetFormatPr defaultRowHeight="12.75" customHeight="1" x14ac:dyDescent="0.2"/>
  <cols>
    <col min="1" max="1" width="10.7109375" customWidth="1"/>
    <col min="2" max="2" width="44.28515625" customWidth="1"/>
    <col min="3" max="4" width="10.7109375" customWidth="1"/>
    <col min="5" max="5" width="20.7109375" customWidth="1"/>
    <col min="6" max="6" width="10.7109375" customWidth="1"/>
    <col min="7" max="7" width="14" customWidth="1"/>
    <col min="8" max="8" width="13.85546875" customWidth="1"/>
    <col min="9" max="9" width="14.5703125" customWidth="1"/>
    <col min="10" max="10" width="8.85546875" customWidth="1"/>
  </cols>
  <sheetData>
    <row r="1" spans="1:10" x14ac:dyDescent="0.2">
      <c r="A1" s="1" t="s">
        <v>1</v>
      </c>
      <c r="B1" s="2"/>
      <c r="C1" s="3"/>
      <c r="D1" s="3"/>
      <c r="E1" s="3"/>
      <c r="F1" s="3"/>
      <c r="G1" s="3"/>
      <c r="H1" t="s">
        <v>214</v>
      </c>
    </row>
    <row r="2" spans="1:10" x14ac:dyDescent="0.2">
      <c r="A2" s="4" t="s">
        <v>0</v>
      </c>
      <c r="C2" s="5"/>
      <c r="D2" s="5"/>
      <c r="E2" s="5"/>
      <c r="F2" s="5"/>
      <c r="G2" s="5"/>
      <c r="H2" t="s">
        <v>246</v>
      </c>
    </row>
    <row r="3" spans="1:10" x14ac:dyDescent="0.2">
      <c r="H3" t="s">
        <v>215</v>
      </c>
    </row>
    <row r="4" spans="1:10" x14ac:dyDescent="0.2">
      <c r="H4" s="11" t="s">
        <v>216</v>
      </c>
    </row>
    <row r="5" spans="1:10" s="9" customFormat="1" x14ac:dyDescent="0.2">
      <c r="H5" s="11" t="s">
        <v>217</v>
      </c>
    </row>
    <row r="6" spans="1:10" ht="30.75" customHeight="1" x14ac:dyDescent="0.25">
      <c r="A6" s="61" t="s">
        <v>231</v>
      </c>
      <c r="B6" s="62"/>
      <c r="C6" s="62"/>
      <c r="D6" s="62"/>
      <c r="E6" s="62"/>
      <c r="F6" s="62"/>
      <c r="G6" s="62"/>
      <c r="H6" s="27"/>
      <c r="I6" s="28" t="s">
        <v>248</v>
      </c>
    </row>
    <row r="7" spans="1:10" ht="15" x14ac:dyDescent="0.25">
      <c r="A7" s="66" t="s">
        <v>302</v>
      </c>
      <c r="B7" s="67"/>
      <c r="C7" s="67"/>
      <c r="D7" s="67"/>
      <c r="E7" s="67"/>
      <c r="F7" s="67"/>
      <c r="G7" s="67"/>
      <c r="H7" s="67"/>
      <c r="I7" s="67"/>
      <c r="J7" s="19"/>
    </row>
    <row r="8" spans="1:10" x14ac:dyDescent="0.2">
      <c r="B8" s="26" t="s">
        <v>232</v>
      </c>
      <c r="C8" s="26"/>
      <c r="D8" s="26"/>
      <c r="E8" s="26"/>
      <c r="F8" s="26"/>
      <c r="G8" s="26"/>
      <c r="H8" s="26"/>
      <c r="I8" s="26"/>
    </row>
    <row r="9" spans="1:10" ht="15.75" customHeight="1" x14ac:dyDescent="0.25">
      <c r="A9" s="68" t="s">
        <v>247</v>
      </c>
      <c r="B9" s="68"/>
      <c r="C9" s="12" t="s">
        <v>219</v>
      </c>
      <c r="D9" s="6"/>
      <c r="E9" s="6"/>
      <c r="F9" s="6"/>
      <c r="G9" s="6"/>
      <c r="H9" s="6"/>
      <c r="I9" s="6"/>
    </row>
    <row r="10" spans="1:10" s="9" customFormat="1" ht="15.75" customHeight="1" x14ac:dyDescent="0.25">
      <c r="A10" s="10"/>
      <c r="B10" s="10"/>
      <c r="C10" s="12"/>
      <c r="D10" s="6"/>
      <c r="E10" s="6"/>
      <c r="F10" s="6"/>
      <c r="G10" s="6"/>
      <c r="H10" s="6"/>
      <c r="I10" s="6"/>
    </row>
    <row r="11" spans="1:10" ht="13.5" customHeight="1" x14ac:dyDescent="0.2">
      <c r="A11" s="68" t="s">
        <v>218</v>
      </c>
      <c r="B11" s="68"/>
      <c r="C11" s="7" t="s">
        <v>2</v>
      </c>
    </row>
    <row r="12" spans="1:10" x14ac:dyDescent="0.2">
      <c r="A12" s="69" t="s">
        <v>4</v>
      </c>
      <c r="B12" s="69" t="s">
        <v>6</v>
      </c>
      <c r="C12" s="71" t="s">
        <v>8</v>
      </c>
      <c r="D12" s="72"/>
      <c r="E12" s="72"/>
      <c r="F12" s="72"/>
      <c r="G12" s="69" t="s">
        <v>223</v>
      </c>
      <c r="H12" s="69" t="s">
        <v>224</v>
      </c>
      <c r="I12" s="69" t="s">
        <v>225</v>
      </c>
      <c r="J12" s="8"/>
    </row>
    <row r="13" spans="1:10" x14ac:dyDescent="0.2">
      <c r="A13" s="70"/>
      <c r="B13" s="70"/>
      <c r="C13" s="31" t="s">
        <v>12</v>
      </c>
      <c r="D13" s="31" t="s">
        <v>14</v>
      </c>
      <c r="E13" s="31" t="s">
        <v>16</v>
      </c>
      <c r="F13" s="31" t="s">
        <v>17</v>
      </c>
      <c r="G13" s="70"/>
      <c r="H13" s="70"/>
      <c r="I13" s="70"/>
      <c r="J13" s="8"/>
    </row>
    <row r="14" spans="1:10" x14ac:dyDescent="0.2">
      <c r="A14" s="32" t="s">
        <v>5</v>
      </c>
      <c r="B14" s="32" t="s">
        <v>7</v>
      </c>
      <c r="C14" s="32" t="s">
        <v>13</v>
      </c>
      <c r="D14" s="32" t="s">
        <v>15</v>
      </c>
      <c r="E14" s="32" t="s">
        <v>3</v>
      </c>
      <c r="F14" s="32" t="s">
        <v>18</v>
      </c>
      <c r="G14" s="32" t="s">
        <v>9</v>
      </c>
      <c r="H14" s="32" t="s">
        <v>10</v>
      </c>
      <c r="I14" s="32" t="s">
        <v>11</v>
      </c>
      <c r="J14" s="8"/>
    </row>
    <row r="15" spans="1:10" ht="22.5" x14ac:dyDescent="0.2">
      <c r="A15" s="33" t="s">
        <v>5</v>
      </c>
      <c r="B15" s="34" t="s">
        <v>23</v>
      </c>
      <c r="C15" s="33" t="s">
        <v>19</v>
      </c>
      <c r="D15" s="33" t="s">
        <v>20</v>
      </c>
      <c r="E15" s="33" t="s">
        <v>21</v>
      </c>
      <c r="F15" s="33" t="s">
        <v>22</v>
      </c>
      <c r="G15" s="35">
        <v>0</v>
      </c>
      <c r="H15" s="35">
        <v>260000</v>
      </c>
      <c r="I15" s="35">
        <v>520000</v>
      </c>
    </row>
    <row r="16" spans="1:10" ht="22.5" x14ac:dyDescent="0.2">
      <c r="A16" s="46" t="s">
        <v>7</v>
      </c>
      <c r="B16" s="45" t="s">
        <v>23</v>
      </c>
      <c r="C16" s="46" t="s">
        <v>19</v>
      </c>
      <c r="D16" s="46" t="s">
        <v>20</v>
      </c>
      <c r="E16" s="46" t="s">
        <v>21</v>
      </c>
      <c r="F16" s="46" t="s">
        <v>22</v>
      </c>
      <c r="G16" s="47">
        <v>0</v>
      </c>
      <c r="H16" s="47">
        <v>260000</v>
      </c>
      <c r="I16" s="47">
        <v>520000</v>
      </c>
    </row>
    <row r="17" spans="1:9" ht="22.5" x14ac:dyDescent="0.2">
      <c r="A17" s="46" t="s">
        <v>13</v>
      </c>
      <c r="B17" s="45" t="s">
        <v>23</v>
      </c>
      <c r="C17" s="46" t="s">
        <v>19</v>
      </c>
      <c r="D17" s="46" t="s">
        <v>20</v>
      </c>
      <c r="E17" s="46" t="s">
        <v>21</v>
      </c>
      <c r="F17" s="46"/>
      <c r="G17" s="47">
        <v>0</v>
      </c>
      <c r="H17" s="47">
        <v>260000</v>
      </c>
      <c r="I17" s="47">
        <v>520000</v>
      </c>
    </row>
    <row r="18" spans="1:9" ht="22.5" x14ac:dyDescent="0.2">
      <c r="A18" s="46" t="s">
        <v>15</v>
      </c>
      <c r="B18" s="45" t="s">
        <v>23</v>
      </c>
      <c r="C18" s="46" t="s">
        <v>19</v>
      </c>
      <c r="D18" s="46" t="s">
        <v>20</v>
      </c>
      <c r="E18" s="46"/>
      <c r="F18" s="46"/>
      <c r="G18" s="47">
        <v>0</v>
      </c>
      <c r="H18" s="47">
        <v>260000</v>
      </c>
      <c r="I18" s="47">
        <v>520000</v>
      </c>
    </row>
    <row r="19" spans="1:9" ht="22.5" x14ac:dyDescent="0.2">
      <c r="A19" s="33" t="s">
        <v>3</v>
      </c>
      <c r="B19" s="34" t="s">
        <v>27</v>
      </c>
      <c r="C19" s="33" t="s">
        <v>19</v>
      </c>
      <c r="D19" s="33" t="s">
        <v>24</v>
      </c>
      <c r="E19" s="33" t="s">
        <v>25</v>
      </c>
      <c r="F19" s="33" t="s">
        <v>26</v>
      </c>
      <c r="G19" s="35">
        <v>3015508</v>
      </c>
      <c r="H19" s="35">
        <v>3298050</v>
      </c>
      <c r="I19" s="35">
        <v>3298050</v>
      </c>
    </row>
    <row r="20" spans="1:9" s="9" customFormat="1" ht="33.75" x14ac:dyDescent="0.2">
      <c r="A20" s="33" t="s">
        <v>18</v>
      </c>
      <c r="B20" s="34" t="s">
        <v>253</v>
      </c>
      <c r="C20" s="33" t="s">
        <v>19</v>
      </c>
      <c r="D20" s="33" t="s">
        <v>24</v>
      </c>
      <c r="E20" s="33" t="s">
        <v>25</v>
      </c>
      <c r="F20" s="33" t="s">
        <v>240</v>
      </c>
      <c r="G20" s="35">
        <v>5000</v>
      </c>
      <c r="H20" s="35"/>
      <c r="I20" s="35"/>
    </row>
    <row r="21" spans="1:9" ht="33.75" x14ac:dyDescent="0.2">
      <c r="A21" s="33" t="s">
        <v>9</v>
      </c>
      <c r="B21" s="34" t="s">
        <v>29</v>
      </c>
      <c r="C21" s="33" t="s">
        <v>19</v>
      </c>
      <c r="D21" s="33" t="s">
        <v>24</v>
      </c>
      <c r="E21" s="33" t="s">
        <v>25</v>
      </c>
      <c r="F21" s="33" t="s">
        <v>28</v>
      </c>
      <c r="G21" s="35">
        <v>1060648</v>
      </c>
      <c r="H21" s="35">
        <v>1426950</v>
      </c>
      <c r="I21" s="35">
        <v>1426950</v>
      </c>
    </row>
    <row r="22" spans="1:9" ht="22.5" x14ac:dyDescent="0.2">
      <c r="A22" s="46" t="s">
        <v>10</v>
      </c>
      <c r="B22" s="45" t="s">
        <v>31</v>
      </c>
      <c r="C22" s="46" t="s">
        <v>19</v>
      </c>
      <c r="D22" s="46" t="s">
        <v>24</v>
      </c>
      <c r="E22" s="46" t="s">
        <v>25</v>
      </c>
      <c r="F22" s="46" t="s">
        <v>30</v>
      </c>
      <c r="G22" s="47">
        <f>G19+G20+G21</f>
        <v>4081156</v>
      </c>
      <c r="H22" s="47">
        <v>4725000</v>
      </c>
      <c r="I22" s="47">
        <v>4725000</v>
      </c>
    </row>
    <row r="23" spans="1:9" s="9" customFormat="1" ht="22.5" x14ac:dyDescent="0.2">
      <c r="A23" s="33" t="s">
        <v>11</v>
      </c>
      <c r="B23" s="48" t="s">
        <v>34</v>
      </c>
      <c r="C23" s="44" t="s">
        <v>19</v>
      </c>
      <c r="D23" s="44" t="s">
        <v>24</v>
      </c>
      <c r="E23" s="44" t="s">
        <v>25</v>
      </c>
      <c r="F23" s="44" t="s">
        <v>32</v>
      </c>
      <c r="G23" s="42">
        <f>8522+112000+26000+100100+50876.84</f>
        <v>297498.83999999997</v>
      </c>
      <c r="H23" s="47"/>
      <c r="I23" s="47"/>
    </row>
    <row r="24" spans="1:9" s="9" customFormat="1" ht="22.5" x14ac:dyDescent="0.2">
      <c r="A24" s="46" t="s">
        <v>274</v>
      </c>
      <c r="B24" s="49" t="s">
        <v>34</v>
      </c>
      <c r="C24" s="50" t="s">
        <v>19</v>
      </c>
      <c r="D24" s="50" t="s">
        <v>24</v>
      </c>
      <c r="E24" s="50" t="s">
        <v>25</v>
      </c>
      <c r="F24" s="50" t="s">
        <v>33</v>
      </c>
      <c r="G24" s="54">
        <f>77478+1658.65+3452+308930+60144+324857+88112.51</f>
        <v>864632.16</v>
      </c>
      <c r="H24" s="51"/>
      <c r="I24" s="47"/>
    </row>
    <row r="25" spans="1:9" s="9" customFormat="1" ht="33.75" x14ac:dyDescent="0.2">
      <c r="A25" s="46" t="s">
        <v>275</v>
      </c>
      <c r="B25" s="45" t="s">
        <v>36</v>
      </c>
      <c r="C25" s="46" t="s">
        <v>19</v>
      </c>
      <c r="D25" s="46" t="s">
        <v>24</v>
      </c>
      <c r="E25" s="46" t="s">
        <v>25</v>
      </c>
      <c r="F25" s="46" t="s">
        <v>35</v>
      </c>
      <c r="G25" s="47">
        <f>G23+G24</f>
        <v>1162131</v>
      </c>
      <c r="H25" s="47"/>
      <c r="I25" s="47"/>
    </row>
    <row r="26" spans="1:9" x14ac:dyDescent="0.2">
      <c r="A26" s="46" t="s">
        <v>276</v>
      </c>
      <c r="B26" s="34" t="s">
        <v>38</v>
      </c>
      <c r="C26" s="33" t="s">
        <v>19</v>
      </c>
      <c r="D26" s="33" t="s">
        <v>24</v>
      </c>
      <c r="E26" s="33" t="s">
        <v>25</v>
      </c>
      <c r="F26" s="33" t="s">
        <v>37</v>
      </c>
      <c r="G26" s="43">
        <v>13499</v>
      </c>
      <c r="H26" s="43">
        <v>4000</v>
      </c>
      <c r="I26" s="42">
        <v>4000</v>
      </c>
    </row>
    <row r="27" spans="1:9" x14ac:dyDescent="0.2">
      <c r="A27" s="33" t="s">
        <v>277</v>
      </c>
      <c r="B27" s="45" t="s">
        <v>40</v>
      </c>
      <c r="C27" s="46" t="s">
        <v>19</v>
      </c>
      <c r="D27" s="46" t="s">
        <v>24</v>
      </c>
      <c r="E27" s="46" t="s">
        <v>25</v>
      </c>
      <c r="F27" s="46" t="s">
        <v>39</v>
      </c>
      <c r="G27" s="47">
        <f>G26</f>
        <v>13499</v>
      </c>
      <c r="H27" s="47">
        <v>4000</v>
      </c>
      <c r="I27" s="47">
        <v>4000</v>
      </c>
    </row>
    <row r="28" spans="1:9" ht="22.5" x14ac:dyDescent="0.2">
      <c r="A28" s="33" t="s">
        <v>43</v>
      </c>
      <c r="B28" s="45" t="s">
        <v>41</v>
      </c>
      <c r="C28" s="46" t="s">
        <v>19</v>
      </c>
      <c r="D28" s="46" t="s">
        <v>24</v>
      </c>
      <c r="E28" s="46" t="s">
        <v>25</v>
      </c>
      <c r="F28" s="46"/>
      <c r="G28" s="47">
        <f>G22+G25+G27</f>
        <v>5256786</v>
      </c>
      <c r="H28" s="47">
        <v>5592092</v>
      </c>
      <c r="I28" s="47">
        <v>5592092</v>
      </c>
    </row>
    <row r="29" spans="1:9" x14ac:dyDescent="0.2">
      <c r="A29" s="33" t="s">
        <v>278</v>
      </c>
      <c r="B29" s="34" t="s">
        <v>47</v>
      </c>
      <c r="C29" s="33" t="s">
        <v>19</v>
      </c>
      <c r="D29" s="33" t="s">
        <v>24</v>
      </c>
      <c r="E29" s="33" t="s">
        <v>45</v>
      </c>
      <c r="F29" s="33" t="s">
        <v>46</v>
      </c>
      <c r="G29" s="35">
        <v>192200</v>
      </c>
      <c r="H29" s="35">
        <v>0</v>
      </c>
      <c r="I29" s="35">
        <v>0</v>
      </c>
    </row>
    <row r="30" spans="1:9" x14ac:dyDescent="0.2">
      <c r="A30" s="33" t="s">
        <v>279</v>
      </c>
      <c r="B30" s="45" t="s">
        <v>47</v>
      </c>
      <c r="C30" s="46" t="s">
        <v>19</v>
      </c>
      <c r="D30" s="46" t="s">
        <v>24</v>
      </c>
      <c r="E30" s="46" t="s">
        <v>45</v>
      </c>
      <c r="F30" s="46" t="s">
        <v>46</v>
      </c>
      <c r="G30" s="47">
        <v>192200</v>
      </c>
      <c r="H30" s="47">
        <v>0</v>
      </c>
      <c r="I30" s="47">
        <v>0</v>
      </c>
    </row>
    <row r="31" spans="1:9" ht="45" x14ac:dyDescent="0.2">
      <c r="A31" s="46" t="s">
        <v>280</v>
      </c>
      <c r="B31" s="45" t="s">
        <v>48</v>
      </c>
      <c r="C31" s="46" t="s">
        <v>19</v>
      </c>
      <c r="D31" s="46" t="s">
        <v>24</v>
      </c>
      <c r="E31" s="46" t="s">
        <v>45</v>
      </c>
      <c r="F31" s="46"/>
      <c r="G31" s="47">
        <v>192200</v>
      </c>
      <c r="H31" s="47">
        <v>0</v>
      </c>
      <c r="I31" s="47">
        <v>0</v>
      </c>
    </row>
    <row r="32" spans="1:9" x14ac:dyDescent="0.2">
      <c r="A32" s="46" t="s">
        <v>281</v>
      </c>
      <c r="B32" s="34" t="s">
        <v>47</v>
      </c>
      <c r="C32" s="33" t="s">
        <v>19</v>
      </c>
      <c r="D32" s="33" t="s">
        <v>24</v>
      </c>
      <c r="E32" s="33" t="s">
        <v>49</v>
      </c>
      <c r="F32" s="33" t="s">
        <v>46</v>
      </c>
      <c r="G32" s="35">
        <v>130900</v>
      </c>
      <c r="H32" s="35">
        <v>0</v>
      </c>
      <c r="I32" s="35">
        <v>0</v>
      </c>
    </row>
    <row r="33" spans="1:9" x14ac:dyDescent="0.2">
      <c r="A33" s="46" t="s">
        <v>282</v>
      </c>
      <c r="B33" s="45" t="s">
        <v>47</v>
      </c>
      <c r="C33" s="46" t="s">
        <v>19</v>
      </c>
      <c r="D33" s="46" t="s">
        <v>24</v>
      </c>
      <c r="E33" s="46" t="s">
        <v>49</v>
      </c>
      <c r="F33" s="46" t="s">
        <v>46</v>
      </c>
      <c r="G33" s="47">
        <v>130900</v>
      </c>
      <c r="H33" s="47">
        <v>0</v>
      </c>
      <c r="I33" s="47">
        <v>0</v>
      </c>
    </row>
    <row r="34" spans="1:9" ht="67.5" x14ac:dyDescent="0.2">
      <c r="A34" s="33" t="s">
        <v>283</v>
      </c>
      <c r="B34" s="45" t="s">
        <v>51</v>
      </c>
      <c r="C34" s="46" t="s">
        <v>19</v>
      </c>
      <c r="D34" s="46" t="s">
        <v>24</v>
      </c>
      <c r="E34" s="46" t="s">
        <v>49</v>
      </c>
      <c r="F34" s="46"/>
      <c r="G34" s="47">
        <v>130900</v>
      </c>
      <c r="H34" s="47">
        <v>0</v>
      </c>
      <c r="I34" s="47">
        <v>0</v>
      </c>
    </row>
    <row r="35" spans="1:9" s="9" customFormat="1" ht="33.75" x14ac:dyDescent="0.2">
      <c r="A35" s="33" t="s">
        <v>50</v>
      </c>
      <c r="B35" s="34" t="s">
        <v>42</v>
      </c>
      <c r="C35" s="33" t="s">
        <v>19</v>
      </c>
      <c r="D35" s="33" t="s">
        <v>24</v>
      </c>
      <c r="E35" s="33" t="s">
        <v>233</v>
      </c>
      <c r="F35" s="33" t="s">
        <v>46</v>
      </c>
      <c r="G35" s="35">
        <v>23180</v>
      </c>
      <c r="H35" s="35">
        <v>0</v>
      </c>
      <c r="I35" s="35">
        <v>0</v>
      </c>
    </row>
    <row r="36" spans="1:9" s="9" customFormat="1" x14ac:dyDescent="0.2">
      <c r="A36" s="33" t="s">
        <v>52</v>
      </c>
      <c r="B36" s="45" t="s">
        <v>44</v>
      </c>
      <c r="C36" s="46" t="s">
        <v>19</v>
      </c>
      <c r="D36" s="46" t="s">
        <v>24</v>
      </c>
      <c r="E36" s="46" t="s">
        <v>233</v>
      </c>
      <c r="F36" s="46" t="s">
        <v>46</v>
      </c>
      <c r="G36" s="47">
        <v>23180</v>
      </c>
      <c r="H36" s="47">
        <v>0</v>
      </c>
      <c r="I36" s="47">
        <v>0</v>
      </c>
    </row>
    <row r="37" spans="1:9" s="9" customFormat="1" ht="33.75" x14ac:dyDescent="0.2">
      <c r="A37" s="46" t="s">
        <v>54</v>
      </c>
      <c r="B37" s="45" t="s">
        <v>243</v>
      </c>
      <c r="C37" s="46" t="s">
        <v>19</v>
      </c>
      <c r="D37" s="46" t="s">
        <v>24</v>
      </c>
      <c r="E37" s="46" t="s">
        <v>233</v>
      </c>
      <c r="F37" s="46"/>
      <c r="G37" s="47">
        <v>23180</v>
      </c>
      <c r="H37" s="47">
        <v>0</v>
      </c>
      <c r="I37" s="47">
        <v>0</v>
      </c>
    </row>
    <row r="38" spans="1:9" ht="22.5" x14ac:dyDescent="0.2">
      <c r="A38" s="33" t="s">
        <v>55</v>
      </c>
      <c r="B38" s="34" t="s">
        <v>27</v>
      </c>
      <c r="C38" s="33" t="s">
        <v>19</v>
      </c>
      <c r="D38" s="33" t="s">
        <v>24</v>
      </c>
      <c r="E38" s="33" t="s">
        <v>58</v>
      </c>
      <c r="F38" s="33" t="s">
        <v>26</v>
      </c>
      <c r="G38" s="35">
        <v>740360</v>
      </c>
      <c r="H38" s="35">
        <v>572360</v>
      </c>
      <c r="I38" s="35">
        <v>572360</v>
      </c>
    </row>
    <row r="39" spans="1:9" ht="33.75" x14ac:dyDescent="0.2">
      <c r="A39" s="46" t="s">
        <v>57</v>
      </c>
      <c r="B39" s="34" t="s">
        <v>29</v>
      </c>
      <c r="C39" s="33" t="s">
        <v>19</v>
      </c>
      <c r="D39" s="33" t="s">
        <v>24</v>
      </c>
      <c r="E39" s="33" t="s">
        <v>58</v>
      </c>
      <c r="F39" s="33" t="s">
        <v>28</v>
      </c>
      <c r="G39" s="35">
        <v>214640</v>
      </c>
      <c r="H39" s="35">
        <v>247640</v>
      </c>
      <c r="I39" s="35">
        <v>247640</v>
      </c>
    </row>
    <row r="40" spans="1:9" ht="22.5" x14ac:dyDescent="0.2">
      <c r="A40" s="46" t="s">
        <v>59</v>
      </c>
      <c r="B40" s="45" t="s">
        <v>31</v>
      </c>
      <c r="C40" s="46" t="s">
        <v>19</v>
      </c>
      <c r="D40" s="46" t="s">
        <v>24</v>
      </c>
      <c r="E40" s="46" t="s">
        <v>58</v>
      </c>
      <c r="F40" s="46" t="s">
        <v>30</v>
      </c>
      <c r="G40" s="47">
        <f>G38+G39</f>
        <v>955000</v>
      </c>
      <c r="H40" s="47">
        <v>820000</v>
      </c>
      <c r="I40" s="47">
        <v>820000</v>
      </c>
    </row>
    <row r="41" spans="1:9" ht="45" x14ac:dyDescent="0.2">
      <c r="A41" s="46" t="s">
        <v>60</v>
      </c>
      <c r="B41" s="45" t="s">
        <v>62</v>
      </c>
      <c r="C41" s="46" t="s">
        <v>19</v>
      </c>
      <c r="D41" s="46" t="s">
        <v>24</v>
      </c>
      <c r="E41" s="46" t="s">
        <v>58</v>
      </c>
      <c r="F41" s="46"/>
      <c r="G41" s="47">
        <f>G40</f>
        <v>955000</v>
      </c>
      <c r="H41" s="47">
        <v>820000</v>
      </c>
      <c r="I41" s="47">
        <v>820000</v>
      </c>
    </row>
    <row r="42" spans="1:9" ht="45" x14ac:dyDescent="0.2">
      <c r="A42" s="33" t="s">
        <v>61</v>
      </c>
      <c r="B42" s="45" t="s">
        <v>64</v>
      </c>
      <c r="C42" s="46" t="s">
        <v>19</v>
      </c>
      <c r="D42" s="46" t="s">
        <v>24</v>
      </c>
      <c r="E42" s="46"/>
      <c r="F42" s="46"/>
      <c r="G42" s="47">
        <f>G28+G31+G34+G37+G41</f>
        <v>6558066</v>
      </c>
      <c r="H42" s="47">
        <f t="shared" ref="H42:I42" si="0">H28+H31+H34+H37+H41</f>
        <v>6412092</v>
      </c>
      <c r="I42" s="47">
        <f t="shared" si="0"/>
        <v>6412092</v>
      </c>
    </row>
    <row r="43" spans="1:9" x14ac:dyDescent="0.2">
      <c r="A43" s="33" t="s">
        <v>63</v>
      </c>
      <c r="B43" s="34" t="s">
        <v>47</v>
      </c>
      <c r="C43" s="33" t="s">
        <v>19</v>
      </c>
      <c r="D43" s="33" t="s">
        <v>66</v>
      </c>
      <c r="E43" s="33" t="s">
        <v>67</v>
      </c>
      <c r="F43" s="33" t="s">
        <v>46</v>
      </c>
      <c r="G43" s="35">
        <v>108000</v>
      </c>
      <c r="H43" s="35">
        <v>0</v>
      </c>
      <c r="I43" s="35">
        <v>0</v>
      </c>
    </row>
    <row r="44" spans="1:9" x14ac:dyDescent="0.2">
      <c r="A44" s="33" t="s">
        <v>65</v>
      </c>
      <c r="B44" s="45" t="s">
        <v>47</v>
      </c>
      <c r="C44" s="46" t="s">
        <v>19</v>
      </c>
      <c r="D44" s="46" t="s">
        <v>66</v>
      </c>
      <c r="E44" s="46" t="s">
        <v>67</v>
      </c>
      <c r="F44" s="46" t="s">
        <v>46</v>
      </c>
      <c r="G44" s="47">
        <v>108000</v>
      </c>
      <c r="H44" s="47">
        <v>0</v>
      </c>
      <c r="I44" s="47">
        <v>0</v>
      </c>
    </row>
    <row r="45" spans="1:9" ht="45" x14ac:dyDescent="0.2">
      <c r="A45" s="33" t="s">
        <v>68</v>
      </c>
      <c r="B45" s="45" t="s">
        <v>70</v>
      </c>
      <c r="C45" s="46" t="s">
        <v>19</v>
      </c>
      <c r="D45" s="46" t="s">
        <v>66</v>
      </c>
      <c r="E45" s="46" t="s">
        <v>67</v>
      </c>
      <c r="F45" s="46"/>
      <c r="G45" s="47">
        <v>108000</v>
      </c>
      <c r="H45" s="47">
        <v>0</v>
      </c>
      <c r="I45" s="47">
        <v>0</v>
      </c>
    </row>
    <row r="46" spans="1:9" ht="33.75" x14ac:dyDescent="0.2">
      <c r="A46" s="46" t="s">
        <v>69</v>
      </c>
      <c r="B46" s="45" t="s">
        <v>72</v>
      </c>
      <c r="C46" s="46" t="s">
        <v>19</v>
      </c>
      <c r="D46" s="46" t="s">
        <v>66</v>
      </c>
      <c r="E46" s="46"/>
      <c r="F46" s="46"/>
      <c r="G46" s="47">
        <v>108000</v>
      </c>
      <c r="H46" s="47">
        <v>0</v>
      </c>
      <c r="I46" s="47">
        <v>0</v>
      </c>
    </row>
    <row r="47" spans="1:9" x14ac:dyDescent="0.2">
      <c r="A47" s="46" t="s">
        <v>71</v>
      </c>
      <c r="B47" s="34" t="s">
        <v>77</v>
      </c>
      <c r="C47" s="33" t="s">
        <v>19</v>
      </c>
      <c r="D47" s="33" t="s">
        <v>74</v>
      </c>
      <c r="E47" s="33" t="s">
        <v>75</v>
      </c>
      <c r="F47" s="33" t="s">
        <v>76</v>
      </c>
      <c r="G47" s="35">
        <v>100000</v>
      </c>
      <c r="H47" s="35">
        <v>50000</v>
      </c>
      <c r="I47" s="35">
        <v>50000</v>
      </c>
    </row>
    <row r="48" spans="1:9" x14ac:dyDescent="0.2">
      <c r="A48" s="46" t="s">
        <v>73</v>
      </c>
      <c r="B48" s="45" t="s">
        <v>77</v>
      </c>
      <c r="C48" s="46" t="s">
        <v>19</v>
      </c>
      <c r="D48" s="46" t="s">
        <v>74</v>
      </c>
      <c r="E48" s="46" t="s">
        <v>75</v>
      </c>
      <c r="F48" s="46" t="s">
        <v>76</v>
      </c>
      <c r="G48" s="47">
        <v>100000</v>
      </c>
      <c r="H48" s="47">
        <v>50000</v>
      </c>
      <c r="I48" s="47">
        <v>50000</v>
      </c>
    </row>
    <row r="49" spans="1:9" ht="33.75" x14ac:dyDescent="0.2">
      <c r="A49" s="33" t="s">
        <v>78</v>
      </c>
      <c r="B49" s="45" t="s">
        <v>80</v>
      </c>
      <c r="C49" s="46" t="s">
        <v>19</v>
      </c>
      <c r="D49" s="46" t="s">
        <v>74</v>
      </c>
      <c r="E49" s="46" t="s">
        <v>75</v>
      </c>
      <c r="F49" s="46"/>
      <c r="G49" s="47">
        <v>100000</v>
      </c>
      <c r="H49" s="47">
        <v>50000</v>
      </c>
      <c r="I49" s="47">
        <v>50000</v>
      </c>
    </row>
    <row r="50" spans="1:9" x14ac:dyDescent="0.2">
      <c r="A50" s="33" t="s">
        <v>79</v>
      </c>
      <c r="B50" s="45" t="s">
        <v>82</v>
      </c>
      <c r="C50" s="46" t="s">
        <v>19</v>
      </c>
      <c r="D50" s="46" t="s">
        <v>74</v>
      </c>
      <c r="E50" s="46"/>
      <c r="F50" s="46"/>
      <c r="G50" s="47">
        <v>100000</v>
      </c>
      <c r="H50" s="47">
        <v>50000</v>
      </c>
      <c r="I50" s="47">
        <v>50000</v>
      </c>
    </row>
    <row r="51" spans="1:9" ht="22.5" x14ac:dyDescent="0.2">
      <c r="A51" s="33" t="s">
        <v>81</v>
      </c>
      <c r="B51" s="34" t="s">
        <v>34</v>
      </c>
      <c r="C51" s="33" t="s">
        <v>19</v>
      </c>
      <c r="D51" s="33" t="s">
        <v>84</v>
      </c>
      <c r="E51" s="33" t="s">
        <v>256</v>
      </c>
      <c r="F51" s="33" t="s">
        <v>33</v>
      </c>
      <c r="G51" s="35">
        <v>60000</v>
      </c>
      <c r="H51" s="35">
        <v>30000</v>
      </c>
      <c r="I51" s="35">
        <v>30000</v>
      </c>
    </row>
    <row r="52" spans="1:9" ht="33.75" x14ac:dyDescent="0.2">
      <c r="A52" s="46" t="s">
        <v>83</v>
      </c>
      <c r="B52" s="45" t="s">
        <v>36</v>
      </c>
      <c r="C52" s="46" t="s">
        <v>19</v>
      </c>
      <c r="D52" s="46" t="s">
        <v>84</v>
      </c>
      <c r="E52" s="46" t="s">
        <v>301</v>
      </c>
      <c r="F52" s="46" t="s">
        <v>35</v>
      </c>
      <c r="G52" s="47">
        <v>60000</v>
      </c>
      <c r="H52" s="47">
        <v>30000</v>
      </c>
      <c r="I52" s="47">
        <v>30000</v>
      </c>
    </row>
    <row r="53" spans="1:9" x14ac:dyDescent="0.2">
      <c r="A53" s="33" t="s">
        <v>85</v>
      </c>
      <c r="B53" s="45" t="s">
        <v>87</v>
      </c>
      <c r="C53" s="46" t="s">
        <v>19</v>
      </c>
      <c r="D53" s="46" t="s">
        <v>84</v>
      </c>
      <c r="E53" s="46" t="s">
        <v>301</v>
      </c>
      <c r="F53" s="46"/>
      <c r="G53" s="47">
        <v>60000</v>
      </c>
      <c r="H53" s="47">
        <v>30000</v>
      </c>
      <c r="I53" s="47">
        <v>30000</v>
      </c>
    </row>
    <row r="54" spans="1:9" ht="22.5" x14ac:dyDescent="0.2">
      <c r="A54" s="46" t="s">
        <v>86</v>
      </c>
      <c r="B54" s="48" t="s">
        <v>34</v>
      </c>
      <c r="C54" s="44" t="s">
        <v>19</v>
      </c>
      <c r="D54" s="44" t="s">
        <v>84</v>
      </c>
      <c r="E54" s="44" t="s">
        <v>53</v>
      </c>
      <c r="F54" s="44" t="s">
        <v>33</v>
      </c>
      <c r="G54" s="42">
        <v>1000</v>
      </c>
      <c r="H54" s="42">
        <v>0</v>
      </c>
      <c r="I54" s="42">
        <v>0</v>
      </c>
    </row>
    <row r="55" spans="1:9" s="9" customFormat="1" ht="33.75" x14ac:dyDescent="0.2">
      <c r="A55" s="46" t="s">
        <v>88</v>
      </c>
      <c r="B55" s="45" t="s">
        <v>36</v>
      </c>
      <c r="C55" s="46" t="s">
        <v>19</v>
      </c>
      <c r="D55" s="46" t="s">
        <v>84</v>
      </c>
      <c r="E55" s="46" t="s">
        <v>53</v>
      </c>
      <c r="F55" s="46" t="s">
        <v>35</v>
      </c>
      <c r="G55" s="47">
        <v>1000</v>
      </c>
      <c r="H55" s="47">
        <v>0</v>
      </c>
      <c r="I55" s="47">
        <v>0</v>
      </c>
    </row>
    <row r="56" spans="1:9" s="9" customFormat="1" ht="56.25" x14ac:dyDescent="0.2">
      <c r="A56" s="46" t="s">
        <v>89</v>
      </c>
      <c r="B56" s="45" t="s">
        <v>56</v>
      </c>
      <c r="C56" s="46" t="s">
        <v>19</v>
      </c>
      <c r="D56" s="46" t="s">
        <v>84</v>
      </c>
      <c r="E56" s="46" t="s">
        <v>53</v>
      </c>
      <c r="F56" s="46"/>
      <c r="G56" s="47">
        <v>1000</v>
      </c>
      <c r="H56" s="47">
        <v>0</v>
      </c>
      <c r="I56" s="47">
        <v>0</v>
      </c>
    </row>
    <row r="57" spans="1:9" s="9" customFormat="1" x14ac:dyDescent="0.2">
      <c r="A57" s="33" t="s">
        <v>92</v>
      </c>
      <c r="B57" s="45"/>
      <c r="C57" s="46" t="s">
        <v>19</v>
      </c>
      <c r="D57" s="46" t="s">
        <v>84</v>
      </c>
      <c r="E57" s="46"/>
      <c r="F57" s="46"/>
      <c r="G57" s="47">
        <f>G56+G53</f>
        <v>61000</v>
      </c>
      <c r="H57" s="47"/>
      <c r="I57" s="47"/>
    </row>
    <row r="58" spans="1:9" ht="22.5" x14ac:dyDescent="0.2">
      <c r="A58" s="33" t="s">
        <v>93</v>
      </c>
      <c r="B58" s="34" t="s">
        <v>27</v>
      </c>
      <c r="C58" s="33" t="s">
        <v>19</v>
      </c>
      <c r="D58" s="33" t="s">
        <v>90</v>
      </c>
      <c r="E58" s="33" t="s">
        <v>91</v>
      </c>
      <c r="F58" s="33" t="s">
        <v>26</v>
      </c>
      <c r="G58" s="35">
        <v>74216.59</v>
      </c>
      <c r="H58" s="35">
        <v>0</v>
      </c>
      <c r="I58" s="35">
        <v>0</v>
      </c>
    </row>
    <row r="59" spans="1:9" ht="33.75" x14ac:dyDescent="0.2">
      <c r="A59" s="33" t="s">
        <v>94</v>
      </c>
      <c r="B59" s="34" t="s">
        <v>29</v>
      </c>
      <c r="C59" s="33" t="s">
        <v>19</v>
      </c>
      <c r="D59" s="33" t="s">
        <v>90</v>
      </c>
      <c r="E59" s="33" t="s">
        <v>91</v>
      </c>
      <c r="F59" s="33" t="s">
        <v>28</v>
      </c>
      <c r="G59" s="35">
        <v>22413.41</v>
      </c>
      <c r="H59" s="35">
        <v>0</v>
      </c>
      <c r="I59" s="35">
        <v>0</v>
      </c>
    </row>
    <row r="60" spans="1:9" ht="22.5" x14ac:dyDescent="0.2">
      <c r="A60" s="33" t="s">
        <v>96</v>
      </c>
      <c r="B60" s="45" t="s">
        <v>31</v>
      </c>
      <c r="C60" s="46" t="s">
        <v>19</v>
      </c>
      <c r="D60" s="46" t="s">
        <v>90</v>
      </c>
      <c r="E60" s="46" t="s">
        <v>91</v>
      </c>
      <c r="F60" s="46" t="s">
        <v>30</v>
      </c>
      <c r="G60" s="47">
        <f>G58+G59</f>
        <v>96630</v>
      </c>
      <c r="H60" s="47">
        <v>0</v>
      </c>
      <c r="I60" s="47">
        <v>0</v>
      </c>
    </row>
    <row r="61" spans="1:9" ht="33.75" x14ac:dyDescent="0.2">
      <c r="A61" s="46" t="s">
        <v>98</v>
      </c>
      <c r="B61" s="45" t="s">
        <v>95</v>
      </c>
      <c r="C61" s="46" t="s">
        <v>19</v>
      </c>
      <c r="D61" s="46" t="s">
        <v>90</v>
      </c>
      <c r="E61" s="46" t="s">
        <v>91</v>
      </c>
      <c r="F61" s="46"/>
      <c r="G61" s="47">
        <f>G60</f>
        <v>96630</v>
      </c>
      <c r="H61" s="47">
        <v>0</v>
      </c>
      <c r="I61" s="47">
        <v>0</v>
      </c>
    </row>
    <row r="62" spans="1:9" x14ac:dyDescent="0.2">
      <c r="A62" s="46" t="s">
        <v>101</v>
      </c>
      <c r="B62" s="45" t="s">
        <v>97</v>
      </c>
      <c r="C62" s="46" t="s">
        <v>19</v>
      </c>
      <c r="D62" s="46" t="s">
        <v>90</v>
      </c>
      <c r="E62" s="46"/>
      <c r="F62" s="46"/>
      <c r="G62" s="47">
        <f>G61</f>
        <v>96630</v>
      </c>
      <c r="H62" s="47">
        <v>0</v>
      </c>
      <c r="I62" s="47">
        <v>0</v>
      </c>
    </row>
    <row r="63" spans="1:9" ht="22.5" x14ac:dyDescent="0.2">
      <c r="A63" s="46" t="s">
        <v>102</v>
      </c>
      <c r="B63" s="34" t="s">
        <v>34</v>
      </c>
      <c r="C63" s="33" t="s">
        <v>19</v>
      </c>
      <c r="D63" s="33" t="s">
        <v>99</v>
      </c>
      <c r="E63" s="33" t="s">
        <v>100</v>
      </c>
      <c r="F63" s="33" t="s">
        <v>33</v>
      </c>
      <c r="G63" s="35">
        <v>55000</v>
      </c>
      <c r="H63" s="35">
        <v>155000</v>
      </c>
      <c r="I63" s="35">
        <v>55000</v>
      </c>
    </row>
    <row r="64" spans="1:9" ht="33.75" x14ac:dyDescent="0.2">
      <c r="A64" s="33" t="s">
        <v>104</v>
      </c>
      <c r="B64" s="45" t="s">
        <v>36</v>
      </c>
      <c r="C64" s="46" t="s">
        <v>19</v>
      </c>
      <c r="D64" s="46" t="s">
        <v>99</v>
      </c>
      <c r="E64" s="46" t="s">
        <v>100</v>
      </c>
      <c r="F64" s="46" t="s">
        <v>35</v>
      </c>
      <c r="G64" s="47">
        <v>55000</v>
      </c>
      <c r="H64" s="47">
        <v>155000</v>
      </c>
      <c r="I64" s="47">
        <v>55000</v>
      </c>
    </row>
    <row r="65" spans="1:9" x14ac:dyDescent="0.2">
      <c r="A65" s="33" t="s">
        <v>106</v>
      </c>
      <c r="B65" s="45" t="s">
        <v>103</v>
      </c>
      <c r="C65" s="46" t="s">
        <v>19</v>
      </c>
      <c r="D65" s="46" t="s">
        <v>99</v>
      </c>
      <c r="E65" s="46" t="s">
        <v>100</v>
      </c>
      <c r="F65" s="46"/>
      <c r="G65" s="47">
        <v>55000</v>
      </c>
      <c r="H65" s="47">
        <v>155000</v>
      </c>
      <c r="I65" s="47">
        <v>55000</v>
      </c>
    </row>
    <row r="66" spans="1:9" ht="22.5" x14ac:dyDescent="0.2">
      <c r="A66" s="33" t="s">
        <v>107</v>
      </c>
      <c r="B66" s="34" t="s">
        <v>34</v>
      </c>
      <c r="C66" s="33" t="s">
        <v>19</v>
      </c>
      <c r="D66" s="33" t="s">
        <v>99</v>
      </c>
      <c r="E66" s="33" t="s">
        <v>105</v>
      </c>
      <c r="F66" s="33" t="s">
        <v>33</v>
      </c>
      <c r="G66" s="35">
        <v>5000</v>
      </c>
      <c r="H66" s="35">
        <v>5000</v>
      </c>
      <c r="I66" s="35">
        <v>5000</v>
      </c>
    </row>
    <row r="67" spans="1:9" ht="33.75" x14ac:dyDescent="0.2">
      <c r="A67" s="46" t="s">
        <v>109</v>
      </c>
      <c r="B67" s="45" t="s">
        <v>36</v>
      </c>
      <c r="C67" s="46" t="s">
        <v>19</v>
      </c>
      <c r="D67" s="46" t="s">
        <v>99</v>
      </c>
      <c r="E67" s="46" t="s">
        <v>105</v>
      </c>
      <c r="F67" s="46" t="s">
        <v>35</v>
      </c>
      <c r="G67" s="47">
        <v>5000</v>
      </c>
      <c r="H67" s="47">
        <v>5000</v>
      </c>
      <c r="I67" s="47">
        <v>5000</v>
      </c>
    </row>
    <row r="68" spans="1:9" ht="67.5" x14ac:dyDescent="0.2">
      <c r="A68" s="33" t="s">
        <v>110</v>
      </c>
      <c r="B68" s="45" t="s">
        <v>108</v>
      </c>
      <c r="C68" s="46" t="s">
        <v>19</v>
      </c>
      <c r="D68" s="46" t="s">
        <v>99</v>
      </c>
      <c r="E68" s="46" t="s">
        <v>105</v>
      </c>
      <c r="F68" s="46"/>
      <c r="G68" s="47">
        <v>5000</v>
      </c>
      <c r="H68" s="47">
        <v>5000</v>
      </c>
      <c r="I68" s="47">
        <v>5000</v>
      </c>
    </row>
    <row r="69" spans="1:9" s="9" customFormat="1" ht="22.5" x14ac:dyDescent="0.2">
      <c r="A69" s="46" t="s">
        <v>111</v>
      </c>
      <c r="B69" s="34" t="s">
        <v>34</v>
      </c>
      <c r="C69" s="33" t="s">
        <v>19</v>
      </c>
      <c r="D69" s="33" t="s">
        <v>99</v>
      </c>
      <c r="E69" s="44" t="s">
        <v>234</v>
      </c>
      <c r="F69" s="44" t="s">
        <v>33</v>
      </c>
      <c r="G69" s="42">
        <v>464000</v>
      </c>
      <c r="H69" s="47">
        <v>0</v>
      </c>
      <c r="I69" s="47">
        <v>0</v>
      </c>
    </row>
    <row r="70" spans="1:9" s="9" customFormat="1" ht="33.75" x14ac:dyDescent="0.2">
      <c r="A70" s="46" t="s">
        <v>112</v>
      </c>
      <c r="B70" s="55" t="s">
        <v>36</v>
      </c>
      <c r="C70" s="56" t="s">
        <v>19</v>
      </c>
      <c r="D70" s="56" t="s">
        <v>99</v>
      </c>
      <c r="E70" s="46" t="s">
        <v>234</v>
      </c>
      <c r="F70" s="46" t="s">
        <v>35</v>
      </c>
      <c r="G70" s="47">
        <f>G69</f>
        <v>464000</v>
      </c>
      <c r="H70" s="47">
        <v>0</v>
      </c>
      <c r="I70" s="47">
        <v>0</v>
      </c>
    </row>
    <row r="71" spans="1:9" s="9" customFormat="1" ht="22.5" x14ac:dyDescent="0.2">
      <c r="A71" s="46" t="s">
        <v>114</v>
      </c>
      <c r="B71" s="55" t="s">
        <v>244</v>
      </c>
      <c r="C71" s="56" t="s">
        <v>19</v>
      </c>
      <c r="D71" s="56" t="s">
        <v>99</v>
      </c>
      <c r="E71" s="46" t="s">
        <v>234</v>
      </c>
      <c r="F71" s="46"/>
      <c r="G71" s="47">
        <f>G70</f>
        <v>464000</v>
      </c>
      <c r="H71" s="47">
        <v>0</v>
      </c>
      <c r="I71" s="47">
        <v>0</v>
      </c>
    </row>
    <row r="72" spans="1:9" s="9" customFormat="1" ht="22.5" x14ac:dyDescent="0.2">
      <c r="A72" s="33" t="s">
        <v>117</v>
      </c>
      <c r="B72" s="34" t="s">
        <v>34</v>
      </c>
      <c r="C72" s="33" t="s">
        <v>19</v>
      </c>
      <c r="D72" s="33" t="s">
        <v>99</v>
      </c>
      <c r="E72" s="44" t="s">
        <v>235</v>
      </c>
      <c r="F72" s="44" t="s">
        <v>33</v>
      </c>
      <c r="G72" s="42">
        <v>440000</v>
      </c>
      <c r="H72" s="47">
        <v>0</v>
      </c>
      <c r="I72" s="47">
        <v>0</v>
      </c>
    </row>
    <row r="73" spans="1:9" s="9" customFormat="1" ht="33.75" x14ac:dyDescent="0.2">
      <c r="A73" s="33" t="s">
        <v>118</v>
      </c>
      <c r="B73" s="55" t="s">
        <v>36</v>
      </c>
      <c r="C73" s="56" t="s">
        <v>19</v>
      </c>
      <c r="D73" s="56" t="s">
        <v>99</v>
      </c>
      <c r="E73" s="46" t="s">
        <v>235</v>
      </c>
      <c r="F73" s="46" t="s">
        <v>35</v>
      </c>
      <c r="G73" s="47">
        <f>G72</f>
        <v>440000</v>
      </c>
      <c r="H73" s="47">
        <v>0</v>
      </c>
      <c r="I73" s="47">
        <v>0</v>
      </c>
    </row>
    <row r="74" spans="1:9" s="9" customFormat="1" ht="33.75" x14ac:dyDescent="0.2">
      <c r="A74" s="33" t="s">
        <v>120</v>
      </c>
      <c r="B74" s="55" t="s">
        <v>245</v>
      </c>
      <c r="C74" s="56" t="s">
        <v>19</v>
      </c>
      <c r="D74" s="56" t="s">
        <v>99</v>
      </c>
      <c r="E74" s="46" t="s">
        <v>235</v>
      </c>
      <c r="F74" s="46"/>
      <c r="G74" s="47">
        <f>G73</f>
        <v>440000</v>
      </c>
      <c r="H74" s="47">
        <v>0</v>
      </c>
      <c r="I74" s="47">
        <v>0</v>
      </c>
    </row>
    <row r="75" spans="1:9" s="9" customFormat="1" ht="22.5" x14ac:dyDescent="0.2">
      <c r="A75" s="33" t="s">
        <v>122</v>
      </c>
      <c r="B75" s="34" t="s">
        <v>34</v>
      </c>
      <c r="C75" s="33" t="s">
        <v>19</v>
      </c>
      <c r="D75" s="33" t="s">
        <v>99</v>
      </c>
      <c r="E75" s="44" t="s">
        <v>165</v>
      </c>
      <c r="F75" s="44" t="s">
        <v>33</v>
      </c>
      <c r="G75" s="42">
        <v>116000</v>
      </c>
      <c r="H75" s="47">
        <v>0</v>
      </c>
      <c r="I75" s="47">
        <v>0</v>
      </c>
    </row>
    <row r="76" spans="1:9" s="9" customFormat="1" ht="33.75" x14ac:dyDescent="0.2">
      <c r="A76" s="46" t="s">
        <v>123</v>
      </c>
      <c r="B76" s="55" t="s">
        <v>36</v>
      </c>
      <c r="C76" s="56" t="s">
        <v>19</v>
      </c>
      <c r="D76" s="56" t="s">
        <v>99</v>
      </c>
      <c r="E76" s="46" t="s">
        <v>165</v>
      </c>
      <c r="F76" s="46" t="s">
        <v>35</v>
      </c>
      <c r="G76" s="47">
        <f>G75</f>
        <v>116000</v>
      </c>
      <c r="H76" s="47">
        <v>0</v>
      </c>
      <c r="I76" s="47">
        <v>0</v>
      </c>
    </row>
    <row r="77" spans="1:9" s="9" customFormat="1" ht="22.5" x14ac:dyDescent="0.2">
      <c r="A77" s="46" t="s">
        <v>125</v>
      </c>
      <c r="B77" s="55" t="s">
        <v>244</v>
      </c>
      <c r="C77" s="56" t="s">
        <v>19</v>
      </c>
      <c r="D77" s="56" t="s">
        <v>99</v>
      </c>
      <c r="E77" s="46" t="s">
        <v>165</v>
      </c>
      <c r="F77" s="46"/>
      <c r="G77" s="47">
        <v>116000</v>
      </c>
      <c r="H77" s="47">
        <v>0</v>
      </c>
      <c r="I77" s="47">
        <v>0</v>
      </c>
    </row>
    <row r="78" spans="1:9" s="9" customFormat="1" ht="22.5" hidden="1" x14ac:dyDescent="0.2">
      <c r="A78" s="46" t="s">
        <v>127</v>
      </c>
      <c r="B78" s="41" t="s">
        <v>34</v>
      </c>
      <c r="C78" s="40" t="s">
        <v>19</v>
      </c>
      <c r="D78" s="40" t="s">
        <v>99</v>
      </c>
      <c r="E78" s="50" t="s">
        <v>170</v>
      </c>
      <c r="F78" s="50" t="s">
        <v>33</v>
      </c>
      <c r="G78" s="73">
        <v>110000</v>
      </c>
      <c r="H78" s="51">
        <v>0</v>
      </c>
      <c r="I78" s="51">
        <v>0</v>
      </c>
    </row>
    <row r="79" spans="1:9" s="9" customFormat="1" ht="22.5" x14ac:dyDescent="0.2">
      <c r="A79" s="33" t="s">
        <v>284</v>
      </c>
      <c r="B79" s="48" t="s">
        <v>34</v>
      </c>
      <c r="C79" s="44" t="s">
        <v>19</v>
      </c>
      <c r="D79" s="44" t="s">
        <v>99</v>
      </c>
      <c r="E79" s="44" t="s">
        <v>170</v>
      </c>
      <c r="F79" s="44" t="s">
        <v>33</v>
      </c>
      <c r="G79" s="42">
        <v>110000</v>
      </c>
      <c r="H79" s="42">
        <v>0</v>
      </c>
      <c r="I79" s="42">
        <v>0</v>
      </c>
    </row>
    <row r="80" spans="1:9" s="9" customFormat="1" ht="33.75" x14ac:dyDescent="0.2">
      <c r="A80" s="33" t="s">
        <v>285</v>
      </c>
      <c r="B80" s="45" t="s">
        <v>36</v>
      </c>
      <c r="C80" s="46" t="s">
        <v>19</v>
      </c>
      <c r="D80" s="46" t="s">
        <v>99</v>
      </c>
      <c r="E80" s="46" t="s">
        <v>170</v>
      </c>
      <c r="F80" s="46" t="s">
        <v>35</v>
      </c>
      <c r="G80" s="47">
        <f>G79</f>
        <v>110000</v>
      </c>
      <c r="H80" s="47">
        <v>0</v>
      </c>
      <c r="I80" s="47">
        <v>0</v>
      </c>
    </row>
    <row r="81" spans="1:9" s="9" customFormat="1" ht="33.75" x14ac:dyDescent="0.2">
      <c r="A81" s="33" t="s">
        <v>286</v>
      </c>
      <c r="B81" s="45" t="s">
        <v>173</v>
      </c>
      <c r="C81" s="46" t="s">
        <v>19</v>
      </c>
      <c r="D81" s="46" t="s">
        <v>99</v>
      </c>
      <c r="E81" s="46" t="s">
        <v>170</v>
      </c>
      <c r="F81" s="46"/>
      <c r="G81" s="47">
        <f>G80</f>
        <v>110000</v>
      </c>
      <c r="H81" s="47">
        <v>0</v>
      </c>
      <c r="I81" s="47">
        <v>0</v>
      </c>
    </row>
    <row r="82" spans="1:9" s="9" customFormat="1" ht="33.75" x14ac:dyDescent="0.2">
      <c r="A82" s="46" t="s">
        <v>287</v>
      </c>
      <c r="B82" s="45" t="s">
        <v>113</v>
      </c>
      <c r="C82" s="46" t="s">
        <v>19</v>
      </c>
      <c r="D82" s="46" t="s">
        <v>99</v>
      </c>
      <c r="E82" s="46"/>
      <c r="F82" s="44"/>
      <c r="G82" s="57">
        <f>G65+G68+G71+G74+G77+G81</f>
        <v>1190000</v>
      </c>
      <c r="H82" s="57">
        <f t="shared" ref="H82:I82" si="1">H65+H68+H71+H74+H77+H81</f>
        <v>160000</v>
      </c>
      <c r="I82" s="57">
        <f t="shared" si="1"/>
        <v>60000</v>
      </c>
    </row>
    <row r="83" spans="1:9" s="9" customFormat="1" ht="22.5" x14ac:dyDescent="0.2">
      <c r="A83" s="33" t="s">
        <v>131</v>
      </c>
      <c r="B83" s="34" t="s">
        <v>34</v>
      </c>
      <c r="C83" s="33" t="s">
        <v>19</v>
      </c>
      <c r="D83" s="33" t="s">
        <v>115</v>
      </c>
      <c r="E83" s="44" t="s">
        <v>116</v>
      </c>
      <c r="F83" s="44" t="s">
        <v>33</v>
      </c>
      <c r="G83" s="42">
        <f>142000+202000</f>
        <v>344000</v>
      </c>
      <c r="H83" s="42">
        <v>344000</v>
      </c>
      <c r="I83" s="42">
        <v>344000</v>
      </c>
    </row>
    <row r="84" spans="1:9" ht="33.75" x14ac:dyDescent="0.2">
      <c r="A84" s="46" t="s">
        <v>133</v>
      </c>
      <c r="B84" s="45" t="s">
        <v>36</v>
      </c>
      <c r="C84" s="46" t="s">
        <v>19</v>
      </c>
      <c r="D84" s="46" t="s">
        <v>115</v>
      </c>
      <c r="E84" s="46" t="s">
        <v>116</v>
      </c>
      <c r="F84" s="46" t="s">
        <v>35</v>
      </c>
      <c r="G84" s="47">
        <v>344000</v>
      </c>
      <c r="H84" s="47">
        <v>344000</v>
      </c>
      <c r="I84" s="47">
        <v>344000</v>
      </c>
    </row>
    <row r="85" spans="1:9" ht="22.5" x14ac:dyDescent="0.2">
      <c r="A85" s="46" t="s">
        <v>136</v>
      </c>
      <c r="B85" s="45" t="s">
        <v>119</v>
      </c>
      <c r="C85" s="46" t="s">
        <v>19</v>
      </c>
      <c r="D85" s="46" t="s">
        <v>115</v>
      </c>
      <c r="E85" s="46" t="s">
        <v>116</v>
      </c>
      <c r="F85" s="46"/>
      <c r="G85" s="47">
        <v>344000</v>
      </c>
      <c r="H85" s="47">
        <v>344000</v>
      </c>
      <c r="I85" s="47">
        <v>344000</v>
      </c>
    </row>
    <row r="86" spans="1:9" ht="22.5" x14ac:dyDescent="0.2">
      <c r="A86" s="46" t="s">
        <v>137</v>
      </c>
      <c r="B86" s="34" t="s">
        <v>34</v>
      </c>
      <c r="C86" s="33" t="s">
        <v>19</v>
      </c>
      <c r="D86" s="33" t="s">
        <v>115</v>
      </c>
      <c r="E86" s="33" t="s">
        <v>121</v>
      </c>
      <c r="F86" s="33" t="s">
        <v>33</v>
      </c>
      <c r="G86" s="35">
        <f>223443+337900</f>
        <v>561343</v>
      </c>
      <c r="H86" s="35">
        <v>269649</v>
      </c>
      <c r="I86" s="35">
        <v>464148</v>
      </c>
    </row>
    <row r="87" spans="1:9" s="9" customFormat="1" ht="33.75" x14ac:dyDescent="0.2">
      <c r="A87" s="33" t="s">
        <v>139</v>
      </c>
      <c r="B87" s="55" t="s">
        <v>36</v>
      </c>
      <c r="C87" s="56" t="s">
        <v>19</v>
      </c>
      <c r="D87" s="56" t="s">
        <v>115</v>
      </c>
      <c r="E87" s="56" t="s">
        <v>121</v>
      </c>
      <c r="F87" s="56" t="s">
        <v>35</v>
      </c>
      <c r="G87" s="52">
        <v>561343</v>
      </c>
      <c r="H87" s="52">
        <v>269649</v>
      </c>
      <c r="I87" s="52">
        <v>464148</v>
      </c>
    </row>
    <row r="88" spans="1:9" ht="33.75" x14ac:dyDescent="0.2">
      <c r="A88" s="33" t="s">
        <v>288</v>
      </c>
      <c r="B88" s="45" t="s">
        <v>124</v>
      </c>
      <c r="C88" s="46" t="s">
        <v>19</v>
      </c>
      <c r="D88" s="46" t="s">
        <v>115</v>
      </c>
      <c r="E88" s="46" t="s">
        <v>121</v>
      </c>
      <c r="F88" s="46"/>
      <c r="G88" s="47">
        <v>561343</v>
      </c>
      <c r="H88" s="47">
        <v>269649</v>
      </c>
      <c r="I88" s="47">
        <v>464148</v>
      </c>
    </row>
    <row r="89" spans="1:9" ht="22.5" x14ac:dyDescent="0.2">
      <c r="A89" s="33" t="s">
        <v>145</v>
      </c>
      <c r="B89" s="34" t="s">
        <v>34</v>
      </c>
      <c r="C89" s="33" t="s">
        <v>19</v>
      </c>
      <c r="D89" s="33" t="s">
        <v>115</v>
      </c>
      <c r="E89" s="33" t="s">
        <v>126</v>
      </c>
      <c r="F89" s="33" t="s">
        <v>33</v>
      </c>
      <c r="G89" s="35">
        <v>0</v>
      </c>
      <c r="H89" s="35">
        <v>425346</v>
      </c>
      <c r="I89" s="35">
        <v>0</v>
      </c>
    </row>
    <row r="90" spans="1:9" ht="33.75" x14ac:dyDescent="0.2">
      <c r="A90" s="33" t="s">
        <v>146</v>
      </c>
      <c r="B90" s="45" t="s">
        <v>36</v>
      </c>
      <c r="C90" s="46" t="s">
        <v>19</v>
      </c>
      <c r="D90" s="46" t="s">
        <v>115</v>
      </c>
      <c r="E90" s="46" t="s">
        <v>126</v>
      </c>
      <c r="F90" s="46" t="s">
        <v>35</v>
      </c>
      <c r="G90" s="47">
        <v>0</v>
      </c>
      <c r="H90" s="47">
        <v>425346</v>
      </c>
      <c r="I90" s="47">
        <v>0</v>
      </c>
    </row>
    <row r="91" spans="1:9" ht="33.75" x14ac:dyDescent="0.2">
      <c r="A91" s="46" t="s">
        <v>147</v>
      </c>
      <c r="B91" s="45" t="s">
        <v>128</v>
      </c>
      <c r="C91" s="46" t="s">
        <v>19</v>
      </c>
      <c r="D91" s="46" t="s">
        <v>115</v>
      </c>
      <c r="E91" s="46" t="s">
        <v>126</v>
      </c>
      <c r="F91" s="46"/>
      <c r="G91" s="47">
        <v>0</v>
      </c>
      <c r="H91" s="47">
        <v>425346</v>
      </c>
      <c r="I91" s="47">
        <v>0</v>
      </c>
    </row>
    <row r="92" spans="1:9" ht="22.5" x14ac:dyDescent="0.2">
      <c r="A92" s="46" t="s">
        <v>149</v>
      </c>
      <c r="B92" s="34" t="s">
        <v>34</v>
      </c>
      <c r="C92" s="33" t="s">
        <v>19</v>
      </c>
      <c r="D92" s="33" t="s">
        <v>115</v>
      </c>
      <c r="E92" s="33" t="s">
        <v>129</v>
      </c>
      <c r="F92" s="33" t="s">
        <v>33</v>
      </c>
      <c r="G92" s="35">
        <v>608000</v>
      </c>
      <c r="H92" s="35">
        <v>0</v>
      </c>
      <c r="I92" s="35">
        <v>0</v>
      </c>
    </row>
    <row r="93" spans="1:9" ht="33.75" x14ac:dyDescent="0.2">
      <c r="A93" s="46" t="s">
        <v>151</v>
      </c>
      <c r="B93" s="45" t="s">
        <v>36</v>
      </c>
      <c r="C93" s="46" t="s">
        <v>19</v>
      </c>
      <c r="D93" s="46" t="s">
        <v>115</v>
      </c>
      <c r="E93" s="46" t="s">
        <v>129</v>
      </c>
      <c r="F93" s="46" t="s">
        <v>35</v>
      </c>
      <c r="G93" s="47">
        <v>608000</v>
      </c>
      <c r="H93" s="47">
        <v>0</v>
      </c>
      <c r="I93" s="47">
        <v>0</v>
      </c>
    </row>
    <row r="94" spans="1:9" ht="33.75" x14ac:dyDescent="0.2">
      <c r="A94" s="33" t="s">
        <v>289</v>
      </c>
      <c r="B94" s="45" t="s">
        <v>130</v>
      </c>
      <c r="C94" s="46" t="s">
        <v>19</v>
      </c>
      <c r="D94" s="46" t="s">
        <v>115</v>
      </c>
      <c r="E94" s="46" t="s">
        <v>129</v>
      </c>
      <c r="F94" s="46"/>
      <c r="G94" s="47">
        <v>608000</v>
      </c>
      <c r="H94" s="47">
        <v>0</v>
      </c>
      <c r="I94" s="47">
        <v>0</v>
      </c>
    </row>
    <row r="95" spans="1:9" s="9" customFormat="1" ht="22.5" x14ac:dyDescent="0.2">
      <c r="A95" s="33" t="s">
        <v>154</v>
      </c>
      <c r="B95" s="34" t="s">
        <v>34</v>
      </c>
      <c r="C95" s="33" t="s">
        <v>19</v>
      </c>
      <c r="D95" s="33" t="s">
        <v>115</v>
      </c>
      <c r="E95" s="33" t="s">
        <v>234</v>
      </c>
      <c r="F95" s="33" t="s">
        <v>33</v>
      </c>
      <c r="G95" s="35">
        <v>240000</v>
      </c>
      <c r="H95" s="35">
        <v>0</v>
      </c>
      <c r="I95" s="35">
        <v>0</v>
      </c>
    </row>
    <row r="96" spans="1:9" s="9" customFormat="1" ht="33.75" x14ac:dyDescent="0.2">
      <c r="A96" s="33" t="s">
        <v>156</v>
      </c>
      <c r="B96" s="45" t="s">
        <v>36</v>
      </c>
      <c r="C96" s="46" t="s">
        <v>19</v>
      </c>
      <c r="D96" s="46" t="s">
        <v>115</v>
      </c>
      <c r="E96" s="46" t="s">
        <v>234</v>
      </c>
      <c r="F96" s="46" t="s">
        <v>35</v>
      </c>
      <c r="G96" s="47">
        <v>240000</v>
      </c>
      <c r="H96" s="47">
        <v>0</v>
      </c>
      <c r="I96" s="47">
        <v>0</v>
      </c>
    </row>
    <row r="97" spans="1:9" s="9" customFormat="1" ht="22.5" x14ac:dyDescent="0.2">
      <c r="A97" s="46" t="s">
        <v>158</v>
      </c>
      <c r="B97" s="45" t="s">
        <v>244</v>
      </c>
      <c r="C97" s="46" t="s">
        <v>19</v>
      </c>
      <c r="D97" s="46" t="s">
        <v>115</v>
      </c>
      <c r="E97" s="46" t="s">
        <v>234</v>
      </c>
      <c r="F97" s="46"/>
      <c r="G97" s="47">
        <v>240000</v>
      </c>
      <c r="H97" s="47">
        <v>0</v>
      </c>
      <c r="I97" s="47">
        <v>0</v>
      </c>
    </row>
    <row r="98" spans="1:9" s="9" customFormat="1" ht="22.5" x14ac:dyDescent="0.2">
      <c r="A98" s="33" t="s">
        <v>161</v>
      </c>
      <c r="B98" s="41" t="s">
        <v>34</v>
      </c>
      <c r="C98" s="40" t="s">
        <v>19</v>
      </c>
      <c r="D98" s="40" t="s">
        <v>115</v>
      </c>
      <c r="E98" s="40" t="s">
        <v>165</v>
      </c>
      <c r="F98" s="40" t="s">
        <v>33</v>
      </c>
      <c r="G98" s="42">
        <v>60000</v>
      </c>
      <c r="H98" s="47">
        <v>0</v>
      </c>
      <c r="I98" s="47">
        <v>0</v>
      </c>
    </row>
    <row r="99" spans="1:9" s="9" customFormat="1" ht="33.75" x14ac:dyDescent="0.2">
      <c r="A99" s="46" t="s">
        <v>162</v>
      </c>
      <c r="B99" s="45" t="s">
        <v>36</v>
      </c>
      <c r="C99" s="46" t="s">
        <v>19</v>
      </c>
      <c r="D99" s="46" t="s">
        <v>115</v>
      </c>
      <c r="E99" s="46" t="s">
        <v>165</v>
      </c>
      <c r="F99" s="46" t="s">
        <v>35</v>
      </c>
      <c r="G99" s="47">
        <v>60000</v>
      </c>
      <c r="H99" s="47">
        <v>0</v>
      </c>
      <c r="I99" s="47">
        <v>0</v>
      </c>
    </row>
    <row r="100" spans="1:9" s="9" customFormat="1" ht="22.5" x14ac:dyDescent="0.2">
      <c r="A100" s="46" t="s">
        <v>164</v>
      </c>
      <c r="B100" s="53" t="s">
        <v>244</v>
      </c>
      <c r="C100" s="58" t="s">
        <v>19</v>
      </c>
      <c r="D100" s="58" t="s">
        <v>115</v>
      </c>
      <c r="E100" s="58" t="s">
        <v>165</v>
      </c>
      <c r="F100" s="58"/>
      <c r="G100" s="47">
        <f>G99</f>
        <v>60000</v>
      </c>
      <c r="H100" s="47">
        <v>0</v>
      </c>
      <c r="I100" s="47">
        <v>0</v>
      </c>
    </row>
    <row r="101" spans="1:9" x14ac:dyDescent="0.2">
      <c r="A101" s="46" t="s">
        <v>166</v>
      </c>
      <c r="B101" s="45" t="s">
        <v>132</v>
      </c>
      <c r="C101" s="46" t="s">
        <v>19</v>
      </c>
      <c r="D101" s="46" t="s">
        <v>115</v>
      </c>
      <c r="E101" s="46"/>
      <c r="F101" s="46"/>
      <c r="G101" s="47">
        <f>G97+G94+G91+G88+G85+G100</f>
        <v>1813343</v>
      </c>
      <c r="H101" s="47">
        <f t="shared" ref="H101:I101" si="2">H97+H94+H91+H88+H85+H100</f>
        <v>1038995</v>
      </c>
      <c r="I101" s="47">
        <f t="shared" si="2"/>
        <v>808148</v>
      </c>
    </row>
    <row r="102" spans="1:9" ht="22.5" x14ac:dyDescent="0.2">
      <c r="A102" s="33" t="s">
        <v>167</v>
      </c>
      <c r="B102" s="34" t="s">
        <v>34</v>
      </c>
      <c r="C102" s="33" t="s">
        <v>19</v>
      </c>
      <c r="D102" s="33" t="s">
        <v>134</v>
      </c>
      <c r="E102" s="33" t="s">
        <v>135</v>
      </c>
      <c r="F102" s="33" t="s">
        <v>33</v>
      </c>
      <c r="G102" s="35">
        <f>28960+1500000</f>
        <v>1528960</v>
      </c>
      <c r="H102" s="35">
        <v>28960</v>
      </c>
      <c r="I102" s="35">
        <v>28960</v>
      </c>
    </row>
    <row r="103" spans="1:9" ht="33.75" x14ac:dyDescent="0.2">
      <c r="A103" s="33" t="s">
        <v>169</v>
      </c>
      <c r="B103" s="45" t="s">
        <v>36</v>
      </c>
      <c r="C103" s="46" t="s">
        <v>19</v>
      </c>
      <c r="D103" s="46" t="s">
        <v>134</v>
      </c>
      <c r="E103" s="46" t="s">
        <v>135</v>
      </c>
      <c r="F103" s="46" t="s">
        <v>35</v>
      </c>
      <c r="G103" s="47">
        <f>G102</f>
        <v>1528960</v>
      </c>
      <c r="H103" s="47">
        <v>28960</v>
      </c>
      <c r="I103" s="47">
        <v>28960</v>
      </c>
    </row>
    <row r="104" spans="1:9" x14ac:dyDescent="0.2">
      <c r="A104" s="33" t="s">
        <v>171</v>
      </c>
      <c r="B104" s="45" t="s">
        <v>138</v>
      </c>
      <c r="C104" s="46" t="s">
        <v>19</v>
      </c>
      <c r="D104" s="46" t="s">
        <v>134</v>
      </c>
      <c r="E104" s="46" t="s">
        <v>135</v>
      </c>
      <c r="F104" s="46"/>
      <c r="G104" s="47">
        <f>G103</f>
        <v>1528960</v>
      </c>
      <c r="H104" s="47">
        <f t="shared" ref="H104:I104" si="3">H103</f>
        <v>28960</v>
      </c>
      <c r="I104" s="47">
        <f t="shared" si="3"/>
        <v>28960</v>
      </c>
    </row>
    <row r="105" spans="1:9" ht="22.5" x14ac:dyDescent="0.2">
      <c r="A105" s="33" t="s">
        <v>172</v>
      </c>
      <c r="B105" s="45" t="s">
        <v>140</v>
      </c>
      <c r="C105" s="46" t="s">
        <v>19</v>
      </c>
      <c r="D105" s="46" t="s">
        <v>134</v>
      </c>
      <c r="E105" s="46"/>
      <c r="F105" s="46"/>
      <c r="G105" s="47">
        <f>G104</f>
        <v>1528960</v>
      </c>
      <c r="H105" s="47">
        <v>28960</v>
      </c>
      <c r="I105" s="47">
        <v>28960</v>
      </c>
    </row>
    <row r="106" spans="1:9" ht="33.75" x14ac:dyDescent="0.2">
      <c r="A106" s="46" t="s">
        <v>174</v>
      </c>
      <c r="B106" s="48" t="s">
        <v>144</v>
      </c>
      <c r="C106" s="44" t="s">
        <v>19</v>
      </c>
      <c r="D106" s="44" t="s">
        <v>141</v>
      </c>
      <c r="E106" s="44" t="s">
        <v>142</v>
      </c>
      <c r="F106" s="44" t="s">
        <v>143</v>
      </c>
      <c r="G106" s="42">
        <v>9194.1299999999992</v>
      </c>
      <c r="H106" s="42">
        <v>0</v>
      </c>
      <c r="I106" s="42">
        <v>0</v>
      </c>
    </row>
    <row r="107" spans="1:9" ht="22.5" x14ac:dyDescent="0.2">
      <c r="A107" s="46" t="s">
        <v>249</v>
      </c>
      <c r="B107" s="48" t="s">
        <v>34</v>
      </c>
      <c r="C107" s="44" t="s">
        <v>19</v>
      </c>
      <c r="D107" s="44" t="s">
        <v>141</v>
      </c>
      <c r="E107" s="44" t="s">
        <v>142</v>
      </c>
      <c r="F107" s="44" t="s">
        <v>33</v>
      </c>
      <c r="G107" s="42">
        <v>56300</v>
      </c>
      <c r="H107" s="42">
        <v>0</v>
      </c>
      <c r="I107" s="42">
        <v>0</v>
      </c>
    </row>
    <row r="108" spans="1:9" s="9" customFormat="1" ht="33.75" x14ac:dyDescent="0.2">
      <c r="A108" s="46" t="s">
        <v>290</v>
      </c>
      <c r="B108" s="45" t="s">
        <v>36</v>
      </c>
      <c r="C108" s="46" t="s">
        <v>19</v>
      </c>
      <c r="D108" s="46" t="s">
        <v>141</v>
      </c>
      <c r="E108" s="46" t="s">
        <v>142</v>
      </c>
      <c r="F108" s="46" t="s">
        <v>35</v>
      </c>
      <c r="G108" s="47">
        <f>G106+G107</f>
        <v>65494.13</v>
      </c>
      <c r="H108" s="42">
        <v>0</v>
      </c>
      <c r="I108" s="42">
        <v>0</v>
      </c>
    </row>
    <row r="109" spans="1:9" s="9" customFormat="1" x14ac:dyDescent="0.2">
      <c r="A109" s="33" t="s">
        <v>176</v>
      </c>
      <c r="B109" s="48" t="s">
        <v>38</v>
      </c>
      <c r="C109" s="44" t="s">
        <v>19</v>
      </c>
      <c r="D109" s="44" t="s">
        <v>141</v>
      </c>
      <c r="E109" s="44" t="s">
        <v>142</v>
      </c>
      <c r="F109" s="44" t="s">
        <v>37</v>
      </c>
      <c r="G109" s="42">
        <v>3000</v>
      </c>
      <c r="H109" s="42">
        <v>0</v>
      </c>
      <c r="I109" s="42">
        <v>0</v>
      </c>
    </row>
    <row r="110" spans="1:9" s="9" customFormat="1" x14ac:dyDescent="0.2">
      <c r="A110" s="33" t="s">
        <v>177</v>
      </c>
      <c r="B110" s="45" t="s">
        <v>40</v>
      </c>
      <c r="C110" s="46" t="s">
        <v>19</v>
      </c>
      <c r="D110" s="46" t="s">
        <v>141</v>
      </c>
      <c r="E110" s="46" t="s">
        <v>142</v>
      </c>
      <c r="F110" s="46" t="s">
        <v>39</v>
      </c>
      <c r="G110" s="47">
        <v>3000</v>
      </c>
      <c r="H110" s="42">
        <v>0</v>
      </c>
      <c r="I110" s="42">
        <v>0</v>
      </c>
    </row>
    <row r="111" spans="1:9" s="9" customFormat="1" x14ac:dyDescent="0.2">
      <c r="A111" s="33" t="s">
        <v>179</v>
      </c>
      <c r="B111" s="45" t="s">
        <v>148</v>
      </c>
      <c r="C111" s="46" t="s">
        <v>19</v>
      </c>
      <c r="D111" s="46" t="s">
        <v>141</v>
      </c>
      <c r="E111" s="46" t="s">
        <v>142</v>
      </c>
      <c r="F111" s="46"/>
      <c r="G111" s="47">
        <f>G108+G110</f>
        <v>68494.13</v>
      </c>
      <c r="H111" s="42">
        <v>0</v>
      </c>
      <c r="I111" s="42">
        <v>0</v>
      </c>
    </row>
    <row r="112" spans="1:9" s="9" customFormat="1" ht="33.75" x14ac:dyDescent="0.2">
      <c r="A112" s="46" t="s">
        <v>181</v>
      </c>
      <c r="B112" s="48" t="s">
        <v>144</v>
      </c>
      <c r="C112" s="44" t="s">
        <v>19</v>
      </c>
      <c r="D112" s="44" t="s">
        <v>141</v>
      </c>
      <c r="E112" s="44" t="s">
        <v>257</v>
      </c>
      <c r="F112" s="44" t="s">
        <v>143</v>
      </c>
      <c r="G112" s="42">
        <v>289805.87</v>
      </c>
      <c r="H112" s="42">
        <v>0</v>
      </c>
      <c r="I112" s="42">
        <v>0</v>
      </c>
    </row>
    <row r="113" spans="1:9" ht="33.75" x14ac:dyDescent="0.2">
      <c r="A113" s="33" t="s">
        <v>182</v>
      </c>
      <c r="B113" s="45" t="s">
        <v>36</v>
      </c>
      <c r="C113" s="46" t="s">
        <v>19</v>
      </c>
      <c r="D113" s="46" t="s">
        <v>141</v>
      </c>
      <c r="E113" s="46" t="s">
        <v>257</v>
      </c>
      <c r="F113" s="46" t="s">
        <v>35</v>
      </c>
      <c r="G113" s="47">
        <f>G112</f>
        <v>289805.87</v>
      </c>
      <c r="H113" s="42">
        <v>0</v>
      </c>
      <c r="I113" s="42">
        <v>0</v>
      </c>
    </row>
    <row r="114" spans="1:9" x14ac:dyDescent="0.2">
      <c r="A114" s="46" t="s">
        <v>184</v>
      </c>
      <c r="B114" s="45" t="s">
        <v>148</v>
      </c>
      <c r="C114" s="46" t="s">
        <v>19</v>
      </c>
      <c r="D114" s="46" t="s">
        <v>141</v>
      </c>
      <c r="E114" s="46" t="s">
        <v>257</v>
      </c>
      <c r="F114" s="46"/>
      <c r="G114" s="47">
        <f>G113</f>
        <v>289805.87</v>
      </c>
      <c r="H114" s="42">
        <v>0</v>
      </c>
      <c r="I114" s="42">
        <v>0</v>
      </c>
    </row>
    <row r="115" spans="1:9" x14ac:dyDescent="0.2">
      <c r="A115" s="46" t="s">
        <v>186</v>
      </c>
      <c r="B115" s="45" t="s">
        <v>150</v>
      </c>
      <c r="C115" s="46" t="s">
        <v>19</v>
      </c>
      <c r="D115" s="46" t="s">
        <v>141</v>
      </c>
      <c r="E115" s="46"/>
      <c r="F115" s="46"/>
      <c r="G115" s="47">
        <f>G114+G111</f>
        <v>358300</v>
      </c>
      <c r="H115" s="42">
        <v>0</v>
      </c>
      <c r="I115" s="42">
        <v>0</v>
      </c>
    </row>
    <row r="116" spans="1:9" s="9" customFormat="1" ht="22.5" x14ac:dyDescent="0.2">
      <c r="A116" s="46" t="s">
        <v>189</v>
      </c>
      <c r="B116" s="34" t="s">
        <v>34</v>
      </c>
      <c r="C116" s="44" t="s">
        <v>19</v>
      </c>
      <c r="D116" s="44" t="s">
        <v>152</v>
      </c>
      <c r="E116" s="44" t="s">
        <v>234</v>
      </c>
      <c r="F116" s="44" t="s">
        <v>33</v>
      </c>
      <c r="G116" s="42">
        <v>79200</v>
      </c>
      <c r="H116" s="42">
        <v>0</v>
      </c>
      <c r="I116" s="42">
        <v>0</v>
      </c>
    </row>
    <row r="117" spans="1:9" s="9" customFormat="1" ht="33.75" x14ac:dyDescent="0.2">
      <c r="A117" s="33" t="s">
        <v>190</v>
      </c>
      <c r="B117" s="45" t="s">
        <v>36</v>
      </c>
      <c r="C117" s="46" t="s">
        <v>19</v>
      </c>
      <c r="D117" s="46" t="s">
        <v>152</v>
      </c>
      <c r="E117" s="46" t="s">
        <v>234</v>
      </c>
      <c r="F117" s="46" t="s">
        <v>35</v>
      </c>
      <c r="G117" s="47">
        <f>G116</f>
        <v>79200</v>
      </c>
      <c r="H117" s="42">
        <v>0</v>
      </c>
      <c r="I117" s="42">
        <v>0</v>
      </c>
    </row>
    <row r="118" spans="1:9" s="9" customFormat="1" ht="22.5" x14ac:dyDescent="0.2">
      <c r="A118" s="33" t="s">
        <v>192</v>
      </c>
      <c r="B118" s="45" t="s">
        <v>244</v>
      </c>
      <c r="C118" s="46" t="s">
        <v>19</v>
      </c>
      <c r="D118" s="46" t="s">
        <v>152</v>
      </c>
      <c r="E118" s="46" t="s">
        <v>234</v>
      </c>
      <c r="F118" s="46"/>
      <c r="G118" s="47">
        <f>G117</f>
        <v>79200</v>
      </c>
      <c r="H118" s="42">
        <v>0</v>
      </c>
      <c r="I118" s="42">
        <v>0</v>
      </c>
    </row>
    <row r="119" spans="1:9" s="9" customFormat="1" ht="22.5" x14ac:dyDescent="0.2">
      <c r="A119" s="33" t="s">
        <v>194</v>
      </c>
      <c r="B119" s="48" t="s">
        <v>34</v>
      </c>
      <c r="C119" s="44" t="s">
        <v>19</v>
      </c>
      <c r="D119" s="44" t="s">
        <v>152</v>
      </c>
      <c r="E119" s="44" t="s">
        <v>165</v>
      </c>
      <c r="F119" s="44" t="s">
        <v>33</v>
      </c>
      <c r="G119" s="42">
        <v>19800</v>
      </c>
      <c r="H119" s="42">
        <v>0</v>
      </c>
      <c r="I119" s="42">
        <v>0</v>
      </c>
    </row>
    <row r="120" spans="1:9" s="9" customFormat="1" ht="33.75" x14ac:dyDescent="0.2">
      <c r="A120" s="33" t="s">
        <v>199</v>
      </c>
      <c r="B120" s="45" t="s">
        <v>36</v>
      </c>
      <c r="C120" s="46" t="s">
        <v>19</v>
      </c>
      <c r="D120" s="46" t="s">
        <v>152</v>
      </c>
      <c r="E120" s="46" t="s">
        <v>165</v>
      </c>
      <c r="F120" s="46" t="s">
        <v>35</v>
      </c>
      <c r="G120" s="47">
        <f>G119</f>
        <v>19800</v>
      </c>
      <c r="H120" s="42">
        <v>0</v>
      </c>
      <c r="I120" s="42">
        <v>0</v>
      </c>
    </row>
    <row r="121" spans="1:9" s="9" customFormat="1" ht="22.5" x14ac:dyDescent="0.2">
      <c r="A121" s="46" t="s">
        <v>202</v>
      </c>
      <c r="B121" s="45" t="s">
        <v>244</v>
      </c>
      <c r="C121" s="46" t="s">
        <v>19</v>
      </c>
      <c r="D121" s="46" t="s">
        <v>152</v>
      </c>
      <c r="E121" s="46" t="s">
        <v>165</v>
      </c>
      <c r="F121" s="46"/>
      <c r="G121" s="47">
        <f>G120</f>
        <v>19800</v>
      </c>
      <c r="H121" s="42">
        <v>0</v>
      </c>
      <c r="I121" s="42">
        <v>0</v>
      </c>
    </row>
    <row r="122" spans="1:9" ht="22.5" x14ac:dyDescent="0.2">
      <c r="A122" s="46" t="s">
        <v>291</v>
      </c>
      <c r="B122" s="48" t="s">
        <v>34</v>
      </c>
      <c r="C122" s="44" t="s">
        <v>19</v>
      </c>
      <c r="D122" s="44" t="s">
        <v>152</v>
      </c>
      <c r="E122" s="44" t="s">
        <v>153</v>
      </c>
      <c r="F122" s="44" t="s">
        <v>33</v>
      </c>
      <c r="G122" s="42">
        <f>443000+320000+40500+107000</f>
        <v>910500</v>
      </c>
      <c r="H122" s="42">
        <v>0</v>
      </c>
      <c r="I122" s="42">
        <v>0</v>
      </c>
    </row>
    <row r="123" spans="1:9" ht="33.75" x14ac:dyDescent="0.2">
      <c r="A123" s="46" t="s">
        <v>292</v>
      </c>
      <c r="B123" s="45" t="s">
        <v>36</v>
      </c>
      <c r="C123" s="46" t="s">
        <v>19</v>
      </c>
      <c r="D123" s="46" t="s">
        <v>152</v>
      </c>
      <c r="E123" s="46" t="s">
        <v>153</v>
      </c>
      <c r="F123" s="46" t="s">
        <v>35</v>
      </c>
      <c r="G123" s="47">
        <f>G122</f>
        <v>910500</v>
      </c>
      <c r="H123" s="42">
        <v>0</v>
      </c>
      <c r="I123" s="42">
        <v>0</v>
      </c>
    </row>
    <row r="124" spans="1:9" ht="45" x14ac:dyDescent="0.2">
      <c r="A124" s="33" t="s">
        <v>293</v>
      </c>
      <c r="B124" s="45" t="s">
        <v>155</v>
      </c>
      <c r="C124" s="46" t="s">
        <v>19</v>
      </c>
      <c r="D124" s="46" t="s">
        <v>152</v>
      </c>
      <c r="E124" s="46" t="s">
        <v>153</v>
      </c>
      <c r="F124" s="46"/>
      <c r="G124" s="47">
        <f>G123</f>
        <v>910500</v>
      </c>
      <c r="H124" s="42">
        <v>0</v>
      </c>
      <c r="I124" s="42">
        <v>0</v>
      </c>
    </row>
    <row r="125" spans="1:9" x14ac:dyDescent="0.2">
      <c r="A125" s="33" t="s">
        <v>207</v>
      </c>
      <c r="B125" s="45" t="s">
        <v>157</v>
      </c>
      <c r="C125" s="46" t="s">
        <v>19</v>
      </c>
      <c r="D125" s="46" t="s">
        <v>152</v>
      </c>
      <c r="E125" s="46"/>
      <c r="F125" s="46"/>
      <c r="G125" s="47">
        <f>G118+G121+G124</f>
        <v>1009500</v>
      </c>
      <c r="H125" s="42">
        <v>0</v>
      </c>
      <c r="I125" s="42">
        <v>0</v>
      </c>
    </row>
    <row r="126" spans="1:9" ht="22.5" x14ac:dyDescent="0.2">
      <c r="A126" s="33" t="s">
        <v>209</v>
      </c>
      <c r="B126" s="48" t="s">
        <v>34</v>
      </c>
      <c r="C126" s="44" t="s">
        <v>19</v>
      </c>
      <c r="D126" s="44" t="s">
        <v>159</v>
      </c>
      <c r="E126" s="44" t="s">
        <v>160</v>
      </c>
      <c r="F126" s="44" t="s">
        <v>33</v>
      </c>
      <c r="G126" s="42">
        <v>0</v>
      </c>
      <c r="H126" s="42">
        <v>434725</v>
      </c>
      <c r="I126" s="42">
        <v>434725</v>
      </c>
    </row>
    <row r="127" spans="1:9" ht="33.75" x14ac:dyDescent="0.2">
      <c r="A127" s="46" t="s">
        <v>250</v>
      </c>
      <c r="B127" s="45" t="s">
        <v>36</v>
      </c>
      <c r="C127" s="46" t="s">
        <v>19</v>
      </c>
      <c r="D127" s="46" t="s">
        <v>159</v>
      </c>
      <c r="E127" s="46" t="s">
        <v>160</v>
      </c>
      <c r="F127" s="46" t="s">
        <v>35</v>
      </c>
      <c r="G127" s="47">
        <v>0</v>
      </c>
      <c r="H127" s="47">
        <v>434725</v>
      </c>
      <c r="I127" s="47">
        <v>434725</v>
      </c>
    </row>
    <row r="128" spans="1:9" ht="22.5" x14ac:dyDescent="0.2">
      <c r="A128" s="33" t="s">
        <v>211</v>
      </c>
      <c r="B128" s="45" t="s">
        <v>163</v>
      </c>
      <c r="C128" s="46" t="s">
        <v>19</v>
      </c>
      <c r="D128" s="46" t="s">
        <v>159</v>
      </c>
      <c r="E128" s="46" t="s">
        <v>160</v>
      </c>
      <c r="F128" s="46"/>
      <c r="G128" s="47">
        <v>0</v>
      </c>
      <c r="H128" s="47">
        <v>434725</v>
      </c>
      <c r="I128" s="47">
        <v>434725</v>
      </c>
    </row>
    <row r="129" spans="1:9" s="9" customFormat="1" ht="22.5" x14ac:dyDescent="0.2">
      <c r="A129" s="46" t="s">
        <v>213</v>
      </c>
      <c r="B129" s="48" t="s">
        <v>34</v>
      </c>
      <c r="C129" s="44" t="s">
        <v>19</v>
      </c>
      <c r="D129" s="44" t="s">
        <v>159</v>
      </c>
      <c r="E129" s="44" t="s">
        <v>234</v>
      </c>
      <c r="F129" s="44" t="s">
        <v>33</v>
      </c>
      <c r="G129" s="42">
        <f>507838.15+3601.85</f>
        <v>511440</v>
      </c>
      <c r="H129" s="42">
        <v>0</v>
      </c>
      <c r="I129" s="42">
        <v>0</v>
      </c>
    </row>
    <row r="130" spans="1:9" s="9" customFormat="1" ht="33.75" x14ac:dyDescent="0.2">
      <c r="A130" s="46" t="s">
        <v>237</v>
      </c>
      <c r="B130" s="45" t="s">
        <v>36</v>
      </c>
      <c r="C130" s="46" t="s">
        <v>19</v>
      </c>
      <c r="D130" s="46" t="s">
        <v>159</v>
      </c>
      <c r="E130" s="46" t="s">
        <v>234</v>
      </c>
      <c r="F130" s="46" t="s">
        <v>35</v>
      </c>
      <c r="G130" s="47">
        <f>G129</f>
        <v>511440</v>
      </c>
      <c r="H130" s="47">
        <v>0</v>
      </c>
      <c r="I130" s="47">
        <v>0</v>
      </c>
    </row>
    <row r="131" spans="1:9" s="9" customFormat="1" ht="22.5" x14ac:dyDescent="0.2">
      <c r="A131" s="46" t="s">
        <v>238</v>
      </c>
      <c r="B131" s="45" t="s">
        <v>244</v>
      </c>
      <c r="C131" s="46" t="s">
        <v>19</v>
      </c>
      <c r="D131" s="46" t="s">
        <v>159</v>
      </c>
      <c r="E131" s="46" t="s">
        <v>234</v>
      </c>
      <c r="F131" s="46"/>
      <c r="G131" s="47">
        <f>G130</f>
        <v>511440</v>
      </c>
      <c r="H131" s="47">
        <v>0</v>
      </c>
      <c r="I131" s="47">
        <v>0</v>
      </c>
    </row>
    <row r="132" spans="1:9" s="9" customFormat="1" ht="22.5" x14ac:dyDescent="0.2">
      <c r="A132" s="33" t="s">
        <v>294</v>
      </c>
      <c r="B132" s="48" t="s">
        <v>34</v>
      </c>
      <c r="C132" s="44" t="s">
        <v>19</v>
      </c>
      <c r="D132" s="44" t="s">
        <v>159</v>
      </c>
      <c r="E132" s="44" t="s">
        <v>235</v>
      </c>
      <c r="F132" s="44" t="s">
        <v>33</v>
      </c>
      <c r="G132" s="42">
        <v>380000</v>
      </c>
      <c r="H132" s="42">
        <v>0</v>
      </c>
      <c r="I132" s="42">
        <v>0</v>
      </c>
    </row>
    <row r="133" spans="1:9" s="9" customFormat="1" ht="33.75" x14ac:dyDescent="0.2">
      <c r="A133" s="33" t="s">
        <v>239</v>
      </c>
      <c r="B133" s="45" t="s">
        <v>36</v>
      </c>
      <c r="C133" s="46" t="s">
        <v>19</v>
      </c>
      <c r="D133" s="46" t="s">
        <v>159</v>
      </c>
      <c r="E133" s="46" t="s">
        <v>235</v>
      </c>
      <c r="F133" s="46" t="s">
        <v>35</v>
      </c>
      <c r="G133" s="47">
        <v>380000</v>
      </c>
      <c r="H133" s="47">
        <v>0</v>
      </c>
      <c r="I133" s="47">
        <v>0</v>
      </c>
    </row>
    <row r="134" spans="1:9" s="9" customFormat="1" ht="33.75" x14ac:dyDescent="0.2">
      <c r="A134" s="33" t="s">
        <v>30</v>
      </c>
      <c r="B134" s="45" t="s">
        <v>245</v>
      </c>
      <c r="C134" s="46" t="s">
        <v>19</v>
      </c>
      <c r="D134" s="46" t="s">
        <v>159</v>
      </c>
      <c r="E134" s="46" t="s">
        <v>235</v>
      </c>
      <c r="F134" s="46"/>
      <c r="G134" s="47">
        <v>380000</v>
      </c>
      <c r="H134" s="47">
        <v>0</v>
      </c>
      <c r="I134" s="47">
        <v>0</v>
      </c>
    </row>
    <row r="135" spans="1:9" s="9" customFormat="1" ht="33.75" x14ac:dyDescent="0.2">
      <c r="A135" s="33" t="s">
        <v>26</v>
      </c>
      <c r="B135" s="45" t="s">
        <v>34</v>
      </c>
      <c r="C135" s="44" t="s">
        <v>19</v>
      </c>
      <c r="D135" s="44" t="s">
        <v>159</v>
      </c>
      <c r="E135" s="44" t="s">
        <v>165</v>
      </c>
      <c r="F135" s="44" t="s">
        <v>33</v>
      </c>
      <c r="G135" s="42">
        <f>126900.78+7024.22</f>
        <v>133925</v>
      </c>
      <c r="H135" s="47"/>
      <c r="I135" s="47"/>
    </row>
    <row r="136" spans="1:9" ht="33.75" x14ac:dyDescent="0.2">
      <c r="A136" s="46" t="s">
        <v>240</v>
      </c>
      <c r="B136" s="45" t="s">
        <v>36</v>
      </c>
      <c r="C136" s="46" t="s">
        <v>19</v>
      </c>
      <c r="D136" s="46" t="s">
        <v>159</v>
      </c>
      <c r="E136" s="46" t="s">
        <v>165</v>
      </c>
      <c r="F136" s="46" t="s">
        <v>35</v>
      </c>
      <c r="G136" s="47">
        <f>G135</f>
        <v>133925</v>
      </c>
      <c r="H136" s="47">
        <v>0</v>
      </c>
      <c r="I136" s="47">
        <v>0</v>
      </c>
    </row>
    <row r="137" spans="1:9" ht="22.5" x14ac:dyDescent="0.2">
      <c r="A137" s="46" t="s">
        <v>241</v>
      </c>
      <c r="B137" s="45" t="s">
        <v>168</v>
      </c>
      <c r="C137" s="46" t="s">
        <v>19</v>
      </c>
      <c r="D137" s="46" t="s">
        <v>159</v>
      </c>
      <c r="E137" s="46" t="s">
        <v>165</v>
      </c>
      <c r="F137" s="46"/>
      <c r="G137" s="47">
        <f>G136</f>
        <v>133925</v>
      </c>
      <c r="H137" s="47">
        <v>0</v>
      </c>
      <c r="I137" s="47">
        <v>0</v>
      </c>
    </row>
    <row r="138" spans="1:9" ht="22.5" x14ac:dyDescent="0.2">
      <c r="A138" s="46" t="s">
        <v>242</v>
      </c>
      <c r="B138" s="48" t="s">
        <v>34</v>
      </c>
      <c r="C138" s="44" t="s">
        <v>19</v>
      </c>
      <c r="D138" s="44" t="s">
        <v>159</v>
      </c>
      <c r="E138" s="44" t="s">
        <v>170</v>
      </c>
      <c r="F138" s="44" t="s">
        <v>33</v>
      </c>
      <c r="G138" s="42">
        <v>95000</v>
      </c>
      <c r="H138" s="42">
        <v>0</v>
      </c>
      <c r="I138" s="42">
        <v>0</v>
      </c>
    </row>
    <row r="139" spans="1:9" ht="33.75" x14ac:dyDescent="0.2">
      <c r="A139" s="33" t="s">
        <v>295</v>
      </c>
      <c r="B139" s="45" t="s">
        <v>36</v>
      </c>
      <c r="C139" s="46" t="s">
        <v>19</v>
      </c>
      <c r="D139" s="46" t="s">
        <v>159</v>
      </c>
      <c r="E139" s="46" t="s">
        <v>170</v>
      </c>
      <c r="F139" s="46" t="s">
        <v>35</v>
      </c>
      <c r="G139" s="47">
        <f>G138</f>
        <v>95000</v>
      </c>
      <c r="H139" s="47">
        <v>0</v>
      </c>
      <c r="I139" s="47">
        <v>0</v>
      </c>
    </row>
    <row r="140" spans="1:9" ht="33.75" x14ac:dyDescent="0.2">
      <c r="A140" s="33" t="s">
        <v>251</v>
      </c>
      <c r="B140" s="45" t="s">
        <v>173</v>
      </c>
      <c r="C140" s="46" t="s">
        <v>19</v>
      </c>
      <c r="D140" s="46" t="s">
        <v>159</v>
      </c>
      <c r="E140" s="46" t="s">
        <v>170</v>
      </c>
      <c r="F140" s="46"/>
      <c r="G140" s="47">
        <f>G139</f>
        <v>95000</v>
      </c>
      <c r="H140" s="47">
        <v>0</v>
      </c>
      <c r="I140" s="47">
        <v>0</v>
      </c>
    </row>
    <row r="141" spans="1:9" ht="22.5" x14ac:dyDescent="0.2">
      <c r="A141" s="33" t="s">
        <v>252</v>
      </c>
      <c r="B141" s="48" t="s">
        <v>34</v>
      </c>
      <c r="C141" s="44" t="s">
        <v>19</v>
      </c>
      <c r="D141" s="44" t="s">
        <v>159</v>
      </c>
      <c r="E141" s="44" t="s">
        <v>175</v>
      </c>
      <c r="F141" s="44" t="s">
        <v>33</v>
      </c>
      <c r="G141" s="42">
        <v>2194513</v>
      </c>
      <c r="H141" s="42">
        <v>1088282</v>
      </c>
      <c r="I141" s="42">
        <v>886954</v>
      </c>
    </row>
    <row r="142" spans="1:9" ht="33.75" x14ac:dyDescent="0.2">
      <c r="A142" s="46" t="s">
        <v>258</v>
      </c>
      <c r="B142" s="45" t="s">
        <v>36</v>
      </c>
      <c r="C142" s="46" t="s">
        <v>19</v>
      </c>
      <c r="D142" s="46" t="s">
        <v>159</v>
      </c>
      <c r="E142" s="46" t="s">
        <v>175</v>
      </c>
      <c r="F142" s="46" t="s">
        <v>35</v>
      </c>
      <c r="G142" s="47">
        <f>G141</f>
        <v>2194513</v>
      </c>
      <c r="H142" s="47">
        <v>1088282</v>
      </c>
      <c r="I142" s="47">
        <v>886954</v>
      </c>
    </row>
    <row r="143" spans="1:9" x14ac:dyDescent="0.2">
      <c r="A143" s="33" t="s">
        <v>28</v>
      </c>
      <c r="B143" s="48" t="s">
        <v>38</v>
      </c>
      <c r="C143" s="44" t="s">
        <v>19</v>
      </c>
      <c r="D143" s="44" t="s">
        <v>159</v>
      </c>
      <c r="E143" s="44" t="s">
        <v>175</v>
      </c>
      <c r="F143" s="44" t="s">
        <v>37</v>
      </c>
      <c r="G143" s="42">
        <v>11800</v>
      </c>
      <c r="H143" s="42">
        <v>0</v>
      </c>
      <c r="I143" s="42">
        <v>0</v>
      </c>
    </row>
    <row r="144" spans="1:9" x14ac:dyDescent="0.2">
      <c r="A144" s="46" t="s">
        <v>259</v>
      </c>
      <c r="B144" s="45" t="s">
        <v>40</v>
      </c>
      <c r="C144" s="46" t="s">
        <v>19</v>
      </c>
      <c r="D144" s="46" t="s">
        <v>159</v>
      </c>
      <c r="E144" s="46" t="s">
        <v>175</v>
      </c>
      <c r="F144" s="46" t="s">
        <v>39</v>
      </c>
      <c r="G144" s="47">
        <f>G143</f>
        <v>11800</v>
      </c>
      <c r="H144" s="47">
        <v>0</v>
      </c>
      <c r="I144" s="47">
        <v>0</v>
      </c>
    </row>
    <row r="145" spans="1:9" ht="45" x14ac:dyDescent="0.2">
      <c r="A145" s="46" t="s">
        <v>260</v>
      </c>
      <c r="B145" s="45" t="s">
        <v>178</v>
      </c>
      <c r="C145" s="46" t="s">
        <v>19</v>
      </c>
      <c r="D145" s="46" t="s">
        <v>159</v>
      </c>
      <c r="E145" s="46" t="s">
        <v>175</v>
      </c>
      <c r="F145" s="46"/>
      <c r="G145" s="47">
        <f>G141+G143</f>
        <v>2206313</v>
      </c>
      <c r="H145" s="47">
        <v>1088282</v>
      </c>
      <c r="I145" s="47">
        <v>886954</v>
      </c>
    </row>
    <row r="146" spans="1:9" ht="22.5" x14ac:dyDescent="0.2">
      <c r="A146" s="46" t="s">
        <v>296</v>
      </c>
      <c r="B146" s="48" t="s">
        <v>34</v>
      </c>
      <c r="C146" s="44" t="s">
        <v>19</v>
      </c>
      <c r="D146" s="44" t="s">
        <v>159</v>
      </c>
      <c r="E146" s="44" t="s">
        <v>180</v>
      </c>
      <c r="F146" s="44" t="s">
        <v>33</v>
      </c>
      <c r="G146" s="42">
        <v>716400</v>
      </c>
      <c r="H146" s="42">
        <v>96446</v>
      </c>
      <c r="I146" s="42">
        <v>368621</v>
      </c>
    </row>
    <row r="147" spans="1:9" ht="33.75" x14ac:dyDescent="0.2">
      <c r="A147" s="33" t="s">
        <v>297</v>
      </c>
      <c r="B147" s="45" t="s">
        <v>36</v>
      </c>
      <c r="C147" s="46" t="s">
        <v>19</v>
      </c>
      <c r="D147" s="46" t="s">
        <v>159</v>
      </c>
      <c r="E147" s="46" t="s">
        <v>180</v>
      </c>
      <c r="F147" s="46" t="s">
        <v>35</v>
      </c>
      <c r="G147" s="47">
        <f>G146</f>
        <v>716400</v>
      </c>
      <c r="H147" s="47">
        <v>96446</v>
      </c>
      <c r="I147" s="47">
        <v>368621</v>
      </c>
    </row>
    <row r="148" spans="1:9" ht="22.5" x14ac:dyDescent="0.2">
      <c r="A148" s="33" t="s">
        <v>298</v>
      </c>
      <c r="B148" s="45" t="s">
        <v>183</v>
      </c>
      <c r="C148" s="46" t="s">
        <v>19</v>
      </c>
      <c r="D148" s="46" t="s">
        <v>159</v>
      </c>
      <c r="E148" s="46" t="s">
        <v>180</v>
      </c>
      <c r="F148" s="46"/>
      <c r="G148" s="47">
        <f>G147</f>
        <v>716400</v>
      </c>
      <c r="H148" s="47">
        <v>96446</v>
      </c>
      <c r="I148" s="47">
        <v>368621</v>
      </c>
    </row>
    <row r="149" spans="1:9" s="9" customFormat="1" ht="22.5" x14ac:dyDescent="0.2">
      <c r="A149" s="33" t="s">
        <v>299</v>
      </c>
      <c r="B149" s="48" t="s">
        <v>34</v>
      </c>
      <c r="C149" s="44" t="s">
        <v>19</v>
      </c>
      <c r="D149" s="44" t="s">
        <v>159</v>
      </c>
      <c r="E149" s="44" t="s">
        <v>236</v>
      </c>
      <c r="F149" s="44" t="s">
        <v>33</v>
      </c>
      <c r="G149" s="42">
        <v>400000</v>
      </c>
      <c r="H149" s="42">
        <v>0</v>
      </c>
      <c r="I149" s="42">
        <v>0</v>
      </c>
    </row>
    <row r="150" spans="1:9" s="9" customFormat="1" ht="33.75" x14ac:dyDescent="0.2">
      <c r="A150" s="33" t="s">
        <v>300</v>
      </c>
      <c r="B150" s="45" t="s">
        <v>36</v>
      </c>
      <c r="C150" s="46" t="s">
        <v>19</v>
      </c>
      <c r="D150" s="46" t="s">
        <v>159</v>
      </c>
      <c r="E150" s="46" t="s">
        <v>236</v>
      </c>
      <c r="F150" s="46" t="s">
        <v>35</v>
      </c>
      <c r="G150" s="47">
        <v>400000</v>
      </c>
      <c r="H150" s="47">
        <v>0</v>
      </c>
      <c r="I150" s="47">
        <v>0</v>
      </c>
    </row>
    <row r="151" spans="1:9" s="9" customFormat="1" ht="22.5" x14ac:dyDescent="0.2">
      <c r="A151" s="46" t="s">
        <v>261</v>
      </c>
      <c r="B151" s="45" t="s">
        <v>183</v>
      </c>
      <c r="C151" s="46" t="s">
        <v>19</v>
      </c>
      <c r="D151" s="46" t="s">
        <v>159</v>
      </c>
      <c r="E151" s="46" t="s">
        <v>236</v>
      </c>
      <c r="F151" s="46"/>
      <c r="G151" s="47">
        <v>400000</v>
      </c>
      <c r="H151" s="47">
        <v>0</v>
      </c>
      <c r="I151" s="47">
        <v>0</v>
      </c>
    </row>
    <row r="152" spans="1:9" x14ac:dyDescent="0.2">
      <c r="A152" s="46" t="s">
        <v>262</v>
      </c>
      <c r="B152" s="45" t="s">
        <v>185</v>
      </c>
      <c r="C152" s="46" t="s">
        <v>19</v>
      </c>
      <c r="D152" s="46" t="s">
        <v>159</v>
      </c>
      <c r="E152" s="46"/>
      <c r="F152" s="46"/>
      <c r="G152" s="47">
        <f>G151+G148+G145+G140+G137+G134+G131+G128</f>
        <v>4443078</v>
      </c>
      <c r="H152" s="47">
        <v>1619453</v>
      </c>
      <c r="I152" s="47">
        <v>1690300</v>
      </c>
    </row>
    <row r="153" spans="1:9" ht="22.5" x14ac:dyDescent="0.2">
      <c r="A153" s="46" t="s">
        <v>263</v>
      </c>
      <c r="B153" s="48" t="s">
        <v>34</v>
      </c>
      <c r="C153" s="44" t="s">
        <v>19</v>
      </c>
      <c r="D153" s="44" t="s">
        <v>187</v>
      </c>
      <c r="E153" s="44" t="s">
        <v>188</v>
      </c>
      <c r="F153" s="44" t="s">
        <v>33</v>
      </c>
      <c r="G153" s="42">
        <v>20000</v>
      </c>
      <c r="H153" s="42">
        <v>20000</v>
      </c>
      <c r="I153" s="42">
        <v>20000</v>
      </c>
    </row>
    <row r="154" spans="1:9" ht="33.75" x14ac:dyDescent="0.2">
      <c r="A154" s="33" t="s">
        <v>264</v>
      </c>
      <c r="B154" s="45" t="s">
        <v>36</v>
      </c>
      <c r="C154" s="46" t="s">
        <v>19</v>
      </c>
      <c r="D154" s="46" t="s">
        <v>187</v>
      </c>
      <c r="E154" s="46" t="s">
        <v>188</v>
      </c>
      <c r="F154" s="46" t="s">
        <v>35</v>
      </c>
      <c r="G154" s="47">
        <v>20000</v>
      </c>
      <c r="H154" s="47">
        <v>20000</v>
      </c>
      <c r="I154" s="47">
        <v>20000</v>
      </c>
    </row>
    <row r="155" spans="1:9" x14ac:dyDescent="0.2">
      <c r="A155" s="33" t="s">
        <v>265</v>
      </c>
      <c r="B155" s="45" t="s">
        <v>191</v>
      </c>
      <c r="C155" s="46" t="s">
        <v>19</v>
      </c>
      <c r="D155" s="46" t="s">
        <v>187</v>
      </c>
      <c r="E155" s="46" t="s">
        <v>188</v>
      </c>
      <c r="F155" s="46"/>
      <c r="G155" s="47">
        <v>20000</v>
      </c>
      <c r="H155" s="47">
        <v>20000</v>
      </c>
      <c r="I155" s="47">
        <v>20000</v>
      </c>
    </row>
    <row r="156" spans="1:9" x14ac:dyDescent="0.2">
      <c r="A156" s="33" t="s">
        <v>266</v>
      </c>
      <c r="B156" s="45" t="s">
        <v>193</v>
      </c>
      <c r="C156" s="46" t="s">
        <v>19</v>
      </c>
      <c r="D156" s="46" t="s">
        <v>187</v>
      </c>
      <c r="E156" s="46"/>
      <c r="F156" s="46"/>
      <c r="G156" s="47">
        <v>20000</v>
      </c>
      <c r="H156" s="47">
        <v>20000</v>
      </c>
      <c r="I156" s="47">
        <v>20000</v>
      </c>
    </row>
    <row r="157" spans="1:9" ht="33.75" x14ac:dyDescent="0.2">
      <c r="A157" s="46" t="s">
        <v>267</v>
      </c>
      <c r="B157" s="48" t="s">
        <v>198</v>
      </c>
      <c r="C157" s="44" t="s">
        <v>19</v>
      </c>
      <c r="D157" s="44" t="s">
        <v>195</v>
      </c>
      <c r="E157" s="44" t="s">
        <v>196</v>
      </c>
      <c r="F157" s="44" t="s">
        <v>197</v>
      </c>
      <c r="G157" s="42">
        <v>700000</v>
      </c>
      <c r="H157" s="42">
        <v>670000</v>
      </c>
      <c r="I157" s="42">
        <v>670000</v>
      </c>
    </row>
    <row r="158" spans="1:9" ht="22.5" x14ac:dyDescent="0.2">
      <c r="A158" s="33" t="s">
        <v>268</v>
      </c>
      <c r="B158" s="45" t="s">
        <v>201</v>
      </c>
      <c r="C158" s="46" t="s">
        <v>19</v>
      </c>
      <c r="D158" s="46" t="s">
        <v>195</v>
      </c>
      <c r="E158" s="46" t="s">
        <v>196</v>
      </c>
      <c r="F158" s="46" t="s">
        <v>200</v>
      </c>
      <c r="G158" s="47">
        <v>700000</v>
      </c>
      <c r="H158" s="47">
        <v>670000</v>
      </c>
      <c r="I158" s="47">
        <v>670000</v>
      </c>
    </row>
    <row r="159" spans="1:9" x14ac:dyDescent="0.2">
      <c r="A159" s="46" t="s">
        <v>269</v>
      </c>
      <c r="B159" s="45" t="s">
        <v>203</v>
      </c>
      <c r="C159" s="46" t="s">
        <v>19</v>
      </c>
      <c r="D159" s="46" t="s">
        <v>195</v>
      </c>
      <c r="E159" s="46" t="s">
        <v>196</v>
      </c>
      <c r="F159" s="46"/>
      <c r="G159" s="47">
        <v>700000</v>
      </c>
      <c r="H159" s="47">
        <v>670000</v>
      </c>
      <c r="I159" s="47">
        <v>670000</v>
      </c>
    </row>
    <row r="160" spans="1:9" x14ac:dyDescent="0.2">
      <c r="A160" s="46" t="s">
        <v>270</v>
      </c>
      <c r="B160" s="45" t="s">
        <v>204</v>
      </c>
      <c r="C160" s="46" t="s">
        <v>19</v>
      </c>
      <c r="D160" s="46" t="s">
        <v>195</v>
      </c>
      <c r="E160" s="46"/>
      <c r="F160" s="46"/>
      <c r="G160" s="47">
        <v>700000</v>
      </c>
      <c r="H160" s="47">
        <v>670000</v>
      </c>
      <c r="I160" s="47">
        <v>670000</v>
      </c>
    </row>
    <row r="161" spans="1:9" ht="22.5" x14ac:dyDescent="0.2">
      <c r="A161" s="46" t="s">
        <v>271</v>
      </c>
      <c r="B161" s="48" t="s">
        <v>34</v>
      </c>
      <c r="C161" s="44" t="s">
        <v>19</v>
      </c>
      <c r="D161" s="44" t="s">
        <v>205</v>
      </c>
      <c r="E161" s="44" t="s">
        <v>206</v>
      </c>
      <c r="F161" s="44" t="s">
        <v>33</v>
      </c>
      <c r="G161" s="42">
        <v>30000</v>
      </c>
      <c r="H161" s="42">
        <v>60000</v>
      </c>
      <c r="I161" s="42">
        <v>60000</v>
      </c>
    </row>
    <row r="162" spans="1:9" ht="33.75" x14ac:dyDescent="0.2">
      <c r="A162" s="33" t="s">
        <v>272</v>
      </c>
      <c r="B162" s="45" t="s">
        <v>36</v>
      </c>
      <c r="C162" s="46" t="s">
        <v>19</v>
      </c>
      <c r="D162" s="46" t="s">
        <v>205</v>
      </c>
      <c r="E162" s="46" t="s">
        <v>206</v>
      </c>
      <c r="F162" s="46" t="s">
        <v>35</v>
      </c>
      <c r="G162" s="47">
        <v>30000</v>
      </c>
      <c r="H162" s="47">
        <v>60000</v>
      </c>
      <c r="I162" s="47">
        <v>60000</v>
      </c>
    </row>
    <row r="163" spans="1:9" ht="22.5" x14ac:dyDescent="0.2">
      <c r="A163" s="33" t="s">
        <v>273</v>
      </c>
      <c r="B163" s="45" t="s">
        <v>208</v>
      </c>
      <c r="C163" s="46" t="s">
        <v>19</v>
      </c>
      <c r="D163" s="46" t="s">
        <v>205</v>
      </c>
      <c r="E163" s="46" t="s">
        <v>206</v>
      </c>
      <c r="F163" s="46"/>
      <c r="G163" s="47">
        <v>30000</v>
      </c>
      <c r="H163" s="47">
        <v>60000</v>
      </c>
      <c r="I163" s="47">
        <v>60000</v>
      </c>
    </row>
    <row r="164" spans="1:9" ht="22.5" x14ac:dyDescent="0.2">
      <c r="A164" s="33" t="s">
        <v>303</v>
      </c>
      <c r="B164" s="45" t="s">
        <v>210</v>
      </c>
      <c r="C164" s="46" t="s">
        <v>19</v>
      </c>
      <c r="D164" s="46" t="s">
        <v>205</v>
      </c>
      <c r="E164" s="46"/>
      <c r="F164" s="46"/>
      <c r="G164" s="47">
        <v>30000</v>
      </c>
      <c r="H164" s="47">
        <v>60000</v>
      </c>
      <c r="I164" s="47">
        <v>60000</v>
      </c>
    </row>
    <row r="165" spans="1:9" ht="22.5" x14ac:dyDescent="0.2">
      <c r="A165" s="33" t="s">
        <v>304</v>
      </c>
      <c r="B165" s="45" t="s">
        <v>23</v>
      </c>
      <c r="C165" s="46" t="s">
        <v>19</v>
      </c>
      <c r="D165" s="46"/>
      <c r="E165" s="46"/>
      <c r="F165" s="46"/>
      <c r="G165" s="47">
        <f>G42+G46+G57+G62+G82+G101+G105+G115+G125+G152+G156+G160+G164+G50</f>
        <v>18016877</v>
      </c>
      <c r="H165" s="47">
        <v>10400000</v>
      </c>
      <c r="I165" s="47">
        <v>10400000</v>
      </c>
    </row>
    <row r="166" spans="1:9" x14ac:dyDescent="0.2">
      <c r="A166" s="46" t="s">
        <v>305</v>
      </c>
      <c r="B166" s="37" t="s">
        <v>212</v>
      </c>
      <c r="C166" s="36"/>
      <c r="D166" s="36"/>
      <c r="E166" s="36"/>
      <c r="F166" s="38"/>
      <c r="G166" s="39">
        <f>G165</f>
        <v>18016877</v>
      </c>
      <c r="H166" s="39">
        <f t="shared" ref="H166:I166" si="4">H165</f>
        <v>10400000</v>
      </c>
      <c r="I166" s="39">
        <f t="shared" si="4"/>
        <v>10400000</v>
      </c>
    </row>
    <row r="167" spans="1:9" s="9" customFormat="1" x14ac:dyDescent="0.2">
      <c r="A167" s="30"/>
      <c r="B167" s="21"/>
      <c r="C167" s="20"/>
      <c r="D167" s="20"/>
      <c r="E167" s="20"/>
      <c r="F167" s="22"/>
      <c r="G167" s="23"/>
      <c r="H167" s="23"/>
      <c r="I167" s="23"/>
    </row>
    <row r="168" spans="1:9" s="9" customFormat="1" x14ac:dyDescent="0.2">
      <c r="A168" s="30"/>
      <c r="B168" s="21"/>
      <c r="C168" s="20"/>
      <c r="D168" s="20"/>
      <c r="E168" s="20"/>
      <c r="F168" s="22"/>
      <c r="G168" s="23"/>
      <c r="H168" s="23"/>
      <c r="I168" s="23"/>
    </row>
    <row r="169" spans="1:9" ht="12.75" customHeight="1" x14ac:dyDescent="0.2">
      <c r="G169" s="59"/>
    </row>
    <row r="170" spans="1:9" s="9" customFormat="1" ht="12.75" customHeight="1" x14ac:dyDescent="0.2"/>
    <row r="171" spans="1:9" s="9" customFormat="1" ht="12.75" customHeight="1" x14ac:dyDescent="0.2"/>
    <row r="172" spans="1:9" s="9" customFormat="1" ht="12.75" customHeight="1" x14ac:dyDescent="0.2"/>
    <row r="173" spans="1:9" ht="28.5" customHeight="1" x14ac:dyDescent="0.2">
      <c r="D173" s="13" t="s">
        <v>220</v>
      </c>
    </row>
    <row r="175" spans="1:9" ht="26.25" customHeight="1" x14ac:dyDescent="0.2">
      <c r="B175" s="14" t="s">
        <v>221</v>
      </c>
      <c r="C175" s="63" t="s">
        <v>222</v>
      </c>
      <c r="D175" s="63"/>
      <c r="E175" s="63"/>
      <c r="F175" s="63"/>
      <c r="G175" s="15" t="s">
        <v>223</v>
      </c>
      <c r="H175" s="15" t="s">
        <v>224</v>
      </c>
      <c r="I175" s="15" t="s">
        <v>225</v>
      </c>
    </row>
    <row r="176" spans="1:9" ht="26.25" customHeight="1" x14ac:dyDescent="0.2">
      <c r="B176" s="16" t="s">
        <v>226</v>
      </c>
      <c r="C176" s="64" t="s">
        <v>228</v>
      </c>
      <c r="D176" s="65"/>
      <c r="E176" s="65"/>
      <c r="F176" s="65"/>
      <c r="G176" s="17">
        <v>-13108943</v>
      </c>
      <c r="H176" s="17">
        <v>-9500000</v>
      </c>
      <c r="I176" s="17">
        <v>-9500000</v>
      </c>
    </row>
    <row r="177" spans="2:9" ht="27.75" customHeight="1" x14ac:dyDescent="0.2">
      <c r="B177" s="16" t="s">
        <v>227</v>
      </c>
      <c r="C177" s="64" t="s">
        <v>229</v>
      </c>
      <c r="D177" s="65"/>
      <c r="E177" s="65"/>
      <c r="F177" s="65"/>
      <c r="G177" s="18">
        <v>18016877</v>
      </c>
      <c r="H177" s="18">
        <v>10400000</v>
      </c>
      <c r="I177" s="18">
        <v>10400000</v>
      </c>
    </row>
    <row r="178" spans="2:9" ht="12.75" customHeight="1" x14ac:dyDescent="0.2">
      <c r="B178" s="24" t="s">
        <v>230</v>
      </c>
      <c r="C178" s="60"/>
      <c r="D178" s="60"/>
      <c r="E178" s="60"/>
      <c r="F178" s="60"/>
      <c r="G178" s="25">
        <f>G176+G177</f>
        <v>4907934</v>
      </c>
      <c r="H178" s="25">
        <f>H176+H177</f>
        <v>900000</v>
      </c>
      <c r="I178" s="25">
        <f>I176+I177</f>
        <v>900000</v>
      </c>
    </row>
    <row r="182" spans="2:9" ht="27" customHeight="1" x14ac:dyDescent="0.2">
      <c r="B182" s="29" t="s">
        <v>254</v>
      </c>
      <c r="I182" s="11" t="s">
        <v>255</v>
      </c>
    </row>
  </sheetData>
  <mergeCells count="14">
    <mergeCell ref="C178:F178"/>
    <mergeCell ref="A6:G6"/>
    <mergeCell ref="C175:F175"/>
    <mergeCell ref="C176:F176"/>
    <mergeCell ref="C177:F177"/>
    <mergeCell ref="A7:I7"/>
    <mergeCell ref="A9:B9"/>
    <mergeCell ref="A11:B11"/>
    <mergeCell ref="A12:A13"/>
    <mergeCell ref="B12:B13"/>
    <mergeCell ref="C12:F12"/>
    <mergeCell ref="G12:G13"/>
    <mergeCell ref="H12:H13"/>
    <mergeCell ref="I12:I13"/>
  </mergeCells>
  <pageMargins left="0.98425196850393704" right="0.39370078740157483" top="0.39370078740157483" bottom="0.39370078740157483" header="0.19685039370078741" footer="0.19685039370078741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rep:2.39.0.71</dc:description>
  <cp:lastModifiedBy>1663</cp:lastModifiedBy>
  <cp:lastPrinted>2017-01-12T11:21:40Z</cp:lastPrinted>
  <dcterms:created xsi:type="dcterms:W3CDTF">2016-05-17T07:37:13Z</dcterms:created>
  <dcterms:modified xsi:type="dcterms:W3CDTF">2017-01-12T11:23:18Z</dcterms:modified>
</cp:coreProperties>
</file>