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расходов'!$12:$14</definedName>
    <definedName name="LAST_CELL" localSheetId="0">'Роспись расходов'!$K$169</definedName>
  </definedNames>
  <calcPr calcId="152511"/>
</workbook>
</file>

<file path=xl/calcChain.xml><?xml version="1.0" encoding="utf-8"?>
<calcChain xmlns="http://schemas.openxmlformats.org/spreadsheetml/2006/main">
  <c r="J127" i="1" l="1"/>
  <c r="I127" i="1"/>
  <c r="H127" i="1"/>
  <c r="J157" i="1"/>
  <c r="I157" i="1"/>
  <c r="J156" i="1"/>
  <c r="I156" i="1"/>
  <c r="H156" i="1"/>
  <c r="H157" i="1"/>
  <c r="J129" i="1"/>
  <c r="I129" i="1"/>
  <c r="H129" i="1"/>
  <c r="J124" i="1"/>
  <c r="I124" i="1"/>
  <c r="H124" i="1"/>
  <c r="H117" i="1" l="1"/>
  <c r="J77" i="1"/>
  <c r="I77" i="1"/>
  <c r="J76" i="1"/>
  <c r="I76" i="1"/>
  <c r="H77" i="1"/>
  <c r="H76" i="1" s="1"/>
  <c r="J29" i="1"/>
  <c r="I29" i="1"/>
  <c r="H29" i="1"/>
  <c r="J172" i="1" l="1"/>
  <c r="I172" i="1"/>
  <c r="I171" i="1" s="1"/>
  <c r="H172" i="1"/>
  <c r="J171" i="1"/>
  <c r="H171" i="1"/>
  <c r="H170" i="1" s="1"/>
  <c r="H169" i="1" s="1"/>
  <c r="J169" i="1"/>
  <c r="I169" i="1"/>
  <c r="J167" i="1"/>
  <c r="J166" i="1" s="1"/>
  <c r="J165" i="1" s="1"/>
  <c r="J164" i="1" s="1"/>
  <c r="I167" i="1"/>
  <c r="I166" i="1" s="1"/>
  <c r="I165" i="1" s="1"/>
  <c r="I164" i="1" s="1"/>
  <c r="H167" i="1"/>
  <c r="H166" i="1" s="1"/>
  <c r="H165" i="1" s="1"/>
  <c r="H164" i="1" s="1"/>
  <c r="J162" i="1"/>
  <c r="J161" i="1" s="1"/>
  <c r="J160" i="1" s="1"/>
  <c r="J159" i="1" s="1"/>
  <c r="I162" i="1"/>
  <c r="I161" i="1" s="1"/>
  <c r="I160" i="1" s="1"/>
  <c r="I159" i="1" s="1"/>
  <c r="H162" i="1"/>
  <c r="H161" i="1" s="1"/>
  <c r="H160" i="1" s="1"/>
  <c r="H159" i="1" s="1"/>
  <c r="J154" i="1"/>
  <c r="J153" i="1" s="1"/>
  <c r="I154" i="1"/>
  <c r="I153" i="1" s="1"/>
  <c r="H154" i="1"/>
  <c r="H153" i="1"/>
  <c r="J151" i="1"/>
  <c r="J150" i="1" s="1"/>
  <c r="I151" i="1"/>
  <c r="I150" i="1" s="1"/>
  <c r="H151" i="1"/>
  <c r="H150" i="1"/>
  <c r="J148" i="1"/>
  <c r="J147" i="1" s="1"/>
  <c r="I148" i="1"/>
  <c r="I147" i="1" s="1"/>
  <c r="H148" i="1"/>
  <c r="H147" i="1" s="1"/>
  <c r="J145" i="1"/>
  <c r="J144" i="1" s="1"/>
  <c r="I145" i="1"/>
  <c r="I144" i="1" s="1"/>
  <c r="H145" i="1"/>
  <c r="H144" i="1" s="1"/>
  <c r="J142" i="1"/>
  <c r="J141" i="1" s="1"/>
  <c r="I142" i="1"/>
  <c r="I141" i="1" s="1"/>
  <c r="H142" i="1"/>
  <c r="H141" i="1" s="1"/>
  <c r="J139" i="1"/>
  <c r="J138" i="1" s="1"/>
  <c r="I139" i="1"/>
  <c r="I138" i="1" s="1"/>
  <c r="H139" i="1"/>
  <c r="H138" i="1" s="1"/>
  <c r="J136" i="1"/>
  <c r="J135" i="1" s="1"/>
  <c r="I136" i="1"/>
  <c r="I135" i="1" s="1"/>
  <c r="H136" i="1"/>
  <c r="H135" i="1" s="1"/>
  <c r="J133" i="1"/>
  <c r="J132" i="1" s="1"/>
  <c r="I133" i="1"/>
  <c r="I132" i="1" s="1"/>
  <c r="H133" i="1"/>
  <c r="H132" i="1" s="1"/>
  <c r="J128" i="1"/>
  <c r="I128" i="1"/>
  <c r="H128" i="1"/>
  <c r="J123" i="1"/>
  <c r="J119" i="1" s="1"/>
  <c r="H123" i="1"/>
  <c r="H119" i="1" s="1"/>
  <c r="I123" i="1"/>
  <c r="I119" i="1" s="1"/>
  <c r="J121" i="1"/>
  <c r="J120" i="1" s="1"/>
  <c r="I121" i="1"/>
  <c r="H121" i="1"/>
  <c r="H120" i="1" s="1"/>
  <c r="I120" i="1"/>
  <c r="J115" i="1"/>
  <c r="I115" i="1"/>
  <c r="H115" i="1"/>
  <c r="J114" i="1"/>
  <c r="J113" i="1" s="1"/>
  <c r="I114" i="1"/>
  <c r="H114" i="1"/>
  <c r="H113" i="1" s="1"/>
  <c r="I113" i="1"/>
  <c r="J110" i="1"/>
  <c r="I110" i="1"/>
  <c r="H110" i="1"/>
  <c r="J108" i="1"/>
  <c r="J107" i="1" s="1"/>
  <c r="J106" i="1" s="1"/>
  <c r="I108" i="1"/>
  <c r="H108" i="1"/>
  <c r="H107" i="1" s="1"/>
  <c r="H106" i="1" s="1"/>
  <c r="J104" i="1"/>
  <c r="J103" i="1" s="1"/>
  <c r="I104" i="1"/>
  <c r="I103" i="1" s="1"/>
  <c r="H104" i="1"/>
  <c r="H103" i="1"/>
  <c r="J101" i="1"/>
  <c r="J100" i="1" s="1"/>
  <c r="I101" i="1"/>
  <c r="I100" i="1" s="1"/>
  <c r="H101" i="1"/>
  <c r="H100" i="1"/>
  <c r="J98" i="1"/>
  <c r="J97" i="1" s="1"/>
  <c r="I98" i="1"/>
  <c r="I97" i="1" s="1"/>
  <c r="H98" i="1"/>
  <c r="H97" i="1"/>
  <c r="J95" i="1"/>
  <c r="J94" i="1" s="1"/>
  <c r="I95" i="1"/>
  <c r="I94" i="1" s="1"/>
  <c r="H95" i="1"/>
  <c r="H94" i="1"/>
  <c r="J92" i="1"/>
  <c r="J91" i="1" s="1"/>
  <c r="I92" i="1"/>
  <c r="I91" i="1" s="1"/>
  <c r="H92" i="1"/>
  <c r="H91" i="1" s="1"/>
  <c r="J89" i="1"/>
  <c r="J88" i="1" s="1"/>
  <c r="I89" i="1"/>
  <c r="I88" i="1" s="1"/>
  <c r="H89" i="1"/>
  <c r="H88" i="1" s="1"/>
  <c r="J86" i="1"/>
  <c r="J85" i="1" s="1"/>
  <c r="I86" i="1"/>
  <c r="I85" i="1" s="1"/>
  <c r="H86" i="1"/>
  <c r="H85" i="1" s="1"/>
  <c r="J81" i="1"/>
  <c r="J80" i="1" s="1"/>
  <c r="J79" i="1" s="1"/>
  <c r="I81" i="1"/>
  <c r="I80" i="1" s="1"/>
  <c r="I79" i="1" s="1"/>
  <c r="H81" i="1"/>
  <c r="H80" i="1" s="1"/>
  <c r="H79" i="1" s="1"/>
  <c r="J74" i="1"/>
  <c r="J73" i="1" s="1"/>
  <c r="I74" i="1"/>
  <c r="H74" i="1"/>
  <c r="H73" i="1" s="1"/>
  <c r="I73" i="1"/>
  <c r="J71" i="1"/>
  <c r="J70" i="1" s="1"/>
  <c r="I71" i="1"/>
  <c r="H71" i="1"/>
  <c r="H70" i="1" s="1"/>
  <c r="I70" i="1"/>
  <c r="J68" i="1"/>
  <c r="J67" i="1" s="1"/>
  <c r="I68" i="1"/>
  <c r="H68" i="1"/>
  <c r="H67" i="1" s="1"/>
  <c r="I67" i="1"/>
  <c r="J65" i="1"/>
  <c r="J64" i="1" s="1"/>
  <c r="J63" i="1" s="1"/>
  <c r="I65" i="1"/>
  <c r="H65" i="1"/>
  <c r="H64" i="1" s="1"/>
  <c r="I64" i="1"/>
  <c r="I63" i="1" s="1"/>
  <c r="H60" i="1"/>
  <c r="J57" i="1"/>
  <c r="J56" i="1" s="1"/>
  <c r="J55" i="1" s="1"/>
  <c r="J54" i="1" s="1"/>
  <c r="I57" i="1"/>
  <c r="I56" i="1" s="1"/>
  <c r="H57" i="1"/>
  <c r="I55" i="1"/>
  <c r="I54" i="1" s="1"/>
  <c r="J52" i="1"/>
  <c r="I52" i="1"/>
  <c r="H52" i="1"/>
  <c r="J50" i="1"/>
  <c r="I50" i="1"/>
  <c r="H50" i="1"/>
  <c r="H42" i="1"/>
  <c r="H41" i="1" s="1"/>
  <c r="J41" i="1"/>
  <c r="I41" i="1"/>
  <c r="J38" i="1"/>
  <c r="J37" i="1" s="1"/>
  <c r="I38" i="1"/>
  <c r="I37" i="1" s="1"/>
  <c r="H38" i="1"/>
  <c r="H37" i="1" s="1"/>
  <c r="J35" i="1"/>
  <c r="I35" i="1"/>
  <c r="H35" i="1"/>
  <c r="J33" i="1"/>
  <c r="I33" i="1"/>
  <c r="H33" i="1"/>
  <c r="J25" i="1"/>
  <c r="I25" i="1"/>
  <c r="H25" i="1"/>
  <c r="J20" i="1"/>
  <c r="I20" i="1"/>
  <c r="J19" i="1"/>
  <c r="I19" i="1"/>
  <c r="J18" i="1"/>
  <c r="I18" i="1"/>
  <c r="I16" i="2"/>
  <c r="I17" i="2"/>
  <c r="I18" i="2"/>
  <c r="I19" i="2"/>
  <c r="I20" i="2"/>
  <c r="J163" i="2"/>
  <c r="J162" i="2" s="1"/>
  <c r="I163" i="2"/>
  <c r="H163" i="2"/>
  <c r="H162" i="2" s="1"/>
  <c r="I162" i="2"/>
  <c r="H161" i="2"/>
  <c r="H160" i="2" s="1"/>
  <c r="J160" i="2"/>
  <c r="I160" i="2"/>
  <c r="J158" i="2"/>
  <c r="J157" i="2" s="1"/>
  <c r="I158" i="2"/>
  <c r="H158" i="2"/>
  <c r="H157" i="2" s="1"/>
  <c r="I157" i="2"/>
  <c r="I156" i="2" s="1"/>
  <c r="I155" i="2" s="1"/>
  <c r="J156" i="2"/>
  <c r="J155" i="2" s="1"/>
  <c r="H156" i="2"/>
  <c r="H155" i="2" s="1"/>
  <c r="J153" i="2"/>
  <c r="J152" i="2" s="1"/>
  <c r="I153" i="2"/>
  <c r="H153" i="2"/>
  <c r="H152" i="2" s="1"/>
  <c r="H151" i="2" s="1"/>
  <c r="H150" i="2" s="1"/>
  <c r="I152" i="2"/>
  <c r="I151" i="2" s="1"/>
  <c r="J151" i="2"/>
  <c r="J150" i="2" s="1"/>
  <c r="I150" i="2"/>
  <c r="J148" i="2"/>
  <c r="J147" i="2" s="1"/>
  <c r="I148" i="2"/>
  <c r="H148" i="2"/>
  <c r="H147" i="2" s="1"/>
  <c r="I147" i="2"/>
  <c r="J145" i="2"/>
  <c r="J144" i="2" s="1"/>
  <c r="I145" i="2"/>
  <c r="H145" i="2"/>
  <c r="H144" i="2" s="1"/>
  <c r="I144" i="2"/>
  <c r="J142" i="2"/>
  <c r="J141" i="2" s="1"/>
  <c r="I142" i="2"/>
  <c r="H142" i="2"/>
  <c r="H141" i="2" s="1"/>
  <c r="I141" i="2"/>
  <c r="J139" i="2"/>
  <c r="J138" i="2" s="1"/>
  <c r="I139" i="2"/>
  <c r="H139" i="2"/>
  <c r="H138" i="2" s="1"/>
  <c r="I138" i="2"/>
  <c r="J136" i="2"/>
  <c r="J135" i="2" s="1"/>
  <c r="I136" i="2"/>
  <c r="H136" i="2"/>
  <c r="H135" i="2" s="1"/>
  <c r="I135" i="2"/>
  <c r="J133" i="2"/>
  <c r="J132" i="2" s="1"/>
  <c r="I133" i="2"/>
  <c r="H133" i="2"/>
  <c r="H132" i="2" s="1"/>
  <c r="I132" i="2"/>
  <c r="J130" i="2"/>
  <c r="J129" i="2" s="1"/>
  <c r="I130" i="2"/>
  <c r="H130" i="2"/>
  <c r="H129" i="2" s="1"/>
  <c r="I129" i="2"/>
  <c r="J127" i="2"/>
  <c r="J126" i="2" s="1"/>
  <c r="I127" i="2"/>
  <c r="H127" i="2"/>
  <c r="H126" i="2" s="1"/>
  <c r="I126" i="2"/>
  <c r="J124" i="2"/>
  <c r="J123" i="2" s="1"/>
  <c r="I124" i="2"/>
  <c r="H124" i="2"/>
  <c r="H123" i="2" s="1"/>
  <c r="I123" i="2"/>
  <c r="I122" i="2" s="1"/>
  <c r="J122" i="2"/>
  <c r="H122" i="2"/>
  <c r="J120" i="2"/>
  <c r="I120" i="2"/>
  <c r="I119" i="2" s="1"/>
  <c r="I115" i="2" s="1"/>
  <c r="I108" i="2" s="1"/>
  <c r="H120" i="2"/>
  <c r="J119" i="2"/>
  <c r="J115" i="2" s="1"/>
  <c r="H119" i="2"/>
  <c r="H115" i="2" s="1"/>
  <c r="J117" i="2"/>
  <c r="I117" i="2"/>
  <c r="I116" i="2" s="1"/>
  <c r="H117" i="2"/>
  <c r="J116" i="2"/>
  <c r="H116" i="2"/>
  <c r="J111" i="2"/>
  <c r="I111" i="2"/>
  <c r="H111" i="2"/>
  <c r="J110" i="2"/>
  <c r="I110" i="2"/>
  <c r="I109" i="2" s="1"/>
  <c r="H110" i="2"/>
  <c r="J109" i="2"/>
  <c r="J108" i="2" s="1"/>
  <c r="H109" i="2"/>
  <c r="J106" i="2"/>
  <c r="I106" i="2"/>
  <c r="H106" i="2"/>
  <c r="J104" i="2"/>
  <c r="I104" i="2"/>
  <c r="I103" i="2" s="1"/>
  <c r="H104" i="2"/>
  <c r="J103" i="2"/>
  <c r="J102" i="2" s="1"/>
  <c r="H103" i="2"/>
  <c r="H102" i="2" s="1"/>
  <c r="I102" i="2"/>
  <c r="J100" i="2"/>
  <c r="J99" i="2" s="1"/>
  <c r="I100" i="2"/>
  <c r="H100" i="2"/>
  <c r="H99" i="2" s="1"/>
  <c r="I99" i="2"/>
  <c r="J97" i="2"/>
  <c r="J96" i="2" s="1"/>
  <c r="I97" i="2"/>
  <c r="H97" i="2"/>
  <c r="H96" i="2" s="1"/>
  <c r="I96" i="2"/>
  <c r="J94" i="2"/>
  <c r="J93" i="2" s="1"/>
  <c r="I94" i="2"/>
  <c r="H94" i="2"/>
  <c r="H93" i="2" s="1"/>
  <c r="I93" i="2"/>
  <c r="J91" i="2"/>
  <c r="J90" i="2" s="1"/>
  <c r="I91" i="2"/>
  <c r="H91" i="2"/>
  <c r="H90" i="2" s="1"/>
  <c r="I90" i="2"/>
  <c r="J88" i="2"/>
  <c r="J87" i="2" s="1"/>
  <c r="I88" i="2"/>
  <c r="H88" i="2"/>
  <c r="H87" i="2" s="1"/>
  <c r="I87" i="2"/>
  <c r="J85" i="2"/>
  <c r="J84" i="2" s="1"/>
  <c r="I85" i="2"/>
  <c r="H85" i="2"/>
  <c r="H84" i="2" s="1"/>
  <c r="I84" i="2"/>
  <c r="J82" i="2"/>
  <c r="J81" i="2" s="1"/>
  <c r="I82" i="2"/>
  <c r="H82" i="2"/>
  <c r="H81" i="2" s="1"/>
  <c r="H80" i="2" s="1"/>
  <c r="H79" i="2" s="1"/>
  <c r="I81" i="2"/>
  <c r="I80" i="2" s="1"/>
  <c r="J80" i="2"/>
  <c r="J79" i="2" s="1"/>
  <c r="I79" i="2"/>
  <c r="J77" i="2"/>
  <c r="J76" i="2" s="1"/>
  <c r="I77" i="2"/>
  <c r="H77" i="2"/>
  <c r="H76" i="2" s="1"/>
  <c r="I76" i="2"/>
  <c r="I75" i="2" s="1"/>
  <c r="J75" i="2"/>
  <c r="H75" i="2"/>
  <c r="J73" i="2"/>
  <c r="I73" i="2"/>
  <c r="I72" i="2" s="1"/>
  <c r="I62" i="2" s="1"/>
  <c r="I61" i="2" s="1"/>
  <c r="H73" i="2"/>
  <c r="J72" i="2"/>
  <c r="H72" i="2"/>
  <c r="J70" i="2"/>
  <c r="I70" i="2"/>
  <c r="I69" i="2" s="1"/>
  <c r="H70" i="2"/>
  <c r="J69" i="2"/>
  <c r="H69" i="2"/>
  <c r="J67" i="2"/>
  <c r="I67" i="2"/>
  <c r="I66" i="2" s="1"/>
  <c r="H67" i="2"/>
  <c r="J66" i="2"/>
  <c r="H66" i="2"/>
  <c r="J64" i="2"/>
  <c r="I64" i="2"/>
  <c r="I63" i="2" s="1"/>
  <c r="H64" i="2"/>
  <c r="J63" i="2"/>
  <c r="H63" i="2"/>
  <c r="H62" i="2" s="1"/>
  <c r="H61" i="2" s="1"/>
  <c r="H59" i="2"/>
  <c r="J56" i="2"/>
  <c r="J55" i="2" s="1"/>
  <c r="I56" i="2"/>
  <c r="H56" i="2"/>
  <c r="H55" i="2" s="1"/>
  <c r="I55" i="2"/>
  <c r="I54" i="2" s="1"/>
  <c r="I53" i="2" s="1"/>
  <c r="J54" i="2"/>
  <c r="J53" i="2" s="1"/>
  <c r="H54" i="2"/>
  <c r="H53" i="2" s="1"/>
  <c r="J51" i="2"/>
  <c r="I51" i="2"/>
  <c r="H51" i="2"/>
  <c r="H48" i="2" s="1"/>
  <c r="H47" i="2" s="1"/>
  <c r="J49" i="2"/>
  <c r="I49" i="2"/>
  <c r="I48" i="2" s="1"/>
  <c r="H49" i="2"/>
  <c r="J48" i="2"/>
  <c r="J47" i="2" s="1"/>
  <c r="I47" i="2"/>
  <c r="H41" i="2"/>
  <c r="H40" i="2" s="1"/>
  <c r="J40" i="2"/>
  <c r="I40" i="2"/>
  <c r="J37" i="2"/>
  <c r="J36" i="2" s="1"/>
  <c r="I37" i="2"/>
  <c r="H37" i="2"/>
  <c r="H36" i="2" s="1"/>
  <c r="I36" i="2"/>
  <c r="J34" i="2"/>
  <c r="I34" i="2"/>
  <c r="H34" i="2"/>
  <c r="J32" i="2"/>
  <c r="I32" i="2"/>
  <c r="H32" i="2"/>
  <c r="J31" i="2"/>
  <c r="I31" i="2"/>
  <c r="J29" i="2"/>
  <c r="J23" i="2" s="1"/>
  <c r="I29" i="2"/>
  <c r="H29" i="2"/>
  <c r="H24" i="2" s="1"/>
  <c r="H23" i="2" s="1"/>
  <c r="J25" i="2"/>
  <c r="I25" i="2"/>
  <c r="I24" i="2" s="1"/>
  <c r="H25" i="2"/>
  <c r="J24" i="2"/>
  <c r="I23" i="2"/>
  <c r="I22" i="2" s="1"/>
  <c r="I171" i="2" s="1"/>
  <c r="I172" i="2" s="1"/>
  <c r="J22" i="2"/>
  <c r="J20" i="2"/>
  <c r="J19" i="2"/>
  <c r="J18" i="2"/>
  <c r="I24" i="1" l="1"/>
  <c r="H56" i="1"/>
  <c r="H55" i="1" s="1"/>
  <c r="H54" i="1" s="1"/>
  <c r="H24" i="1"/>
  <c r="H23" i="1" s="1"/>
  <c r="J24" i="1"/>
  <c r="H49" i="1"/>
  <c r="H48" i="1" s="1"/>
  <c r="J49" i="1"/>
  <c r="J48" i="1" s="1"/>
  <c r="I49" i="1"/>
  <c r="I48" i="1" s="1"/>
  <c r="H112" i="1"/>
  <c r="H63" i="1"/>
  <c r="H62" i="1" s="1"/>
  <c r="I112" i="1"/>
  <c r="I62" i="1"/>
  <c r="I107" i="1"/>
  <c r="I106" i="1" s="1"/>
  <c r="H84" i="1"/>
  <c r="H83" i="1" s="1"/>
  <c r="J23" i="1"/>
  <c r="H22" i="1"/>
  <c r="I84" i="1"/>
  <c r="I83" i="1" s="1"/>
  <c r="J62" i="1"/>
  <c r="I23" i="1"/>
  <c r="I22" i="1" s="1"/>
  <c r="J84" i="1"/>
  <c r="J83" i="1" s="1"/>
  <c r="J112" i="1"/>
  <c r="H22" i="2"/>
  <c r="J62" i="2"/>
  <c r="J61" i="2" s="1"/>
  <c r="J17" i="2" s="1"/>
  <c r="J16" i="2" s="1"/>
  <c r="J171" i="2" s="1"/>
  <c r="J172" i="2" s="1"/>
  <c r="H108" i="2"/>
  <c r="J22" i="1" l="1"/>
  <c r="J17" i="1"/>
  <c r="J16" i="1" s="1"/>
  <c r="J180" i="1" s="1"/>
  <c r="J181" i="1" s="1"/>
  <c r="H17" i="1"/>
  <c r="H16" i="1" s="1"/>
  <c r="H180" i="1" s="1"/>
  <c r="H181" i="1" s="1"/>
  <c r="I17" i="1"/>
  <c r="I16" i="1" s="1"/>
  <c r="I180" i="1" s="1"/>
  <c r="I181" i="1" s="1"/>
  <c r="H17" i="2"/>
  <c r="H16" i="2" s="1"/>
  <c r="H171" i="2" s="1"/>
  <c r="H172" i="2" s="1"/>
</calcChain>
</file>

<file path=xl/comments1.xml><?xml version="1.0" encoding="utf-8"?>
<comments xmlns="http://schemas.openxmlformats.org/spreadsheetml/2006/main">
  <authors>
    <author>1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<sst xmlns="http://schemas.openxmlformats.org/spreadsheetml/2006/main" count="1422" uniqueCount="211">
  <si>
    <t>Единица измерения:</t>
  </si>
  <si>
    <t>руб.</t>
  </si>
  <si>
    <t>5</t>
  </si>
  <si>
    <t>№ п/п</t>
  </si>
  <si>
    <t>2</t>
  </si>
  <si>
    <t>КБК</t>
  </si>
  <si>
    <t>7</t>
  </si>
  <si>
    <t>9</t>
  </si>
  <si>
    <t>12</t>
  </si>
  <si>
    <t>13</t>
  </si>
  <si>
    <t>14</t>
  </si>
  <si>
    <t>КВСР</t>
  </si>
  <si>
    <t>4</t>
  </si>
  <si>
    <t>КФСР</t>
  </si>
  <si>
    <t>КЦСР</t>
  </si>
  <si>
    <t>КВР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</si>
  <si>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</si>
  <si>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</si>
  <si>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</si>
  <si>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</si>
  <si>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</si>
  <si>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</si>
  <si>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</si>
  <si>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</si>
  <si>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</si>
  <si>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</si>
  <si>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</si>
  <si>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</si>
  <si>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</si>
  <si>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</si>
  <si>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</si>
  <si>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</si>
  <si>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</si>
  <si>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</si>
  <si>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</si>
  <si>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</si>
  <si>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</si>
  <si>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</si>
  <si>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</si>
  <si>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</si>
  <si>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</si>
  <si>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</si>
  <si>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</si>
  <si>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0111</t>
  </si>
  <si>
    <t>Резервные фонды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</si>
  <si>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</si>
  <si>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</si>
  <si>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</si>
  <si>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</si>
  <si>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</si>
  <si>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</si>
  <si>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9290100030</t>
  </si>
  <si>
    <t>Выполнение других обязательств муниципальных образований</t>
  </si>
  <si>
    <t>853</t>
  </si>
  <si>
    <t>Уплата иных платежей</t>
  </si>
  <si>
    <t>0203</t>
  </si>
  <si>
    <t>Мобилизационная и вневойсковая подготовка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</si>
  <si>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</si>
  <si>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</si>
  <si>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</si>
  <si>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</si>
  <si>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0810211620</t>
  </si>
  <si>
    <t>Мероприятия в области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</si>
  <si>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</si>
  <si>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</si>
  <si>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</si>
  <si>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</si>
  <si>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0409</t>
  </si>
  <si>
    <t>Дорожное хозяйство (дорожные фонды)</t>
  </si>
  <si>
    <t>Мероприятия по содержанию автомобильных дорог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</si>
  <si>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</si>
  <si>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</si>
  <si>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</si>
  <si>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1100113200</t>
  </si>
  <si>
    <t>Мероприятия по газификации территории</t>
  </si>
  <si>
    <t>9990110360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</si>
  <si>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</si>
  <si>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</si>
  <si>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</si>
  <si>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</si>
  <si>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</si>
  <si>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</si>
  <si>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1200113280</t>
  </si>
  <si>
    <t>Мероприятия по благоустройству территории и создание мест отдыха</t>
  </si>
  <si>
    <t>1400113180</t>
  </si>
  <si>
    <t>Основное мероприятие "Мероприятия по энергосбережению в коммунальном хозяйстве"</t>
  </si>
  <si>
    <t>Мероприятия по устойчивому развитию части территорий</t>
  </si>
  <si>
    <t>Мероприятия по организации сбора и вывоза бытовых отходов</t>
  </si>
  <si>
    <t>0707</t>
  </si>
  <si>
    <t>Молодежная политика</t>
  </si>
  <si>
    <t>0400211680</t>
  </si>
  <si>
    <t>Мероприятия в сфере молодежной политики</t>
  </si>
  <si>
    <t>1001</t>
  </si>
  <si>
    <t>Пенсионное обеспечение</t>
  </si>
  <si>
    <t>9990103080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</si>
  <si>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</si>
  <si>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</si>
  <si>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</si>
  <si>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</si>
  <si>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</si>
  <si>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</si>
  <si>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</si>
  <si>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</si>
  <si>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</si>
  <si>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</si>
  <si>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</si>
  <si>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</si>
  <si>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</si>
  <si>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</si>
  <si>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</si>
  <si>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</si>
  <si>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</si>
  <si>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</si>
  <si>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</si>
  <si>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</si>
  <si>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</si>
  <si>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</si>
  <si>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</si>
  <si>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</si>
  <si>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</si>
  <si>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</si>
  <si>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</si>
  <si>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Шапкинского сельского поселения</t>
  </si>
  <si>
    <t>Тосненского района Ленинградской области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</si>
  <si>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</si>
  <si>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</si>
  <si>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</si>
  <si>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</si>
  <si>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</si>
  <si>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</si>
  <si>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</si>
  <si>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</si>
  <si>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</si>
  <si>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</si>
  <si>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</si>
  <si>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</si>
  <si>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Мероприятия по организации и проведению физкультурных спортивно-массовых мероприятий</t>
  </si>
  <si>
    <t>1100</t>
  </si>
  <si>
    <t>1000</t>
  </si>
  <si>
    <t>122</t>
  </si>
  <si>
    <t>26001S4660</t>
  </si>
  <si>
    <t>Иные выплаты персоналу государственных (муниципальных) органов, за исключением фонда оплаты труда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</si>
  <si>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</si>
  <si>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</si>
  <si>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</si>
  <si>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0500</t>
  </si>
  <si>
    <t>1000110100</t>
  </si>
  <si>
    <t>10001S0140</t>
  </si>
  <si>
    <t>1000110120</t>
  </si>
  <si>
    <t>Коммунальное хозяйство</t>
  </si>
  <si>
    <t>0502</t>
  </si>
  <si>
    <t xml:space="preserve"> 2020 год</t>
  </si>
  <si>
    <t>Мероприятия по усточиввому развитию части территорий</t>
  </si>
  <si>
    <t>15 0 01 S0880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</si>
  <si>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</si>
  <si>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</si>
  <si>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2021 год</t>
  </si>
  <si>
    <t>Капитальные вложения в объекты государственной (муниципальной) собственности</t>
  </si>
  <si>
    <t>Бюджетные инвестиции</t>
  </si>
  <si>
    <t>11 0 01 S0200</t>
  </si>
  <si>
    <t>400</t>
  </si>
  <si>
    <t>414</t>
  </si>
  <si>
    <t>29001S4770</t>
  </si>
  <si>
    <t>Начальник сектора бухгалтерского учета и отчетности,главный бухгалтер</t>
  </si>
  <si>
    <t>Мероприятия по устойчивому развитию части территорий, являющихся административным центром поселения</t>
  </si>
  <si>
    <t>Глава администрации</t>
  </si>
  <si>
    <t>М.С.Немешев</t>
  </si>
  <si>
    <t>Непрограммные расходы в области национальной экономики</t>
  </si>
  <si>
    <t>Непрограммные расходы в областидорожного хозяйства</t>
  </si>
  <si>
    <t>9990110110</t>
  </si>
  <si>
    <t>9990113320</t>
  </si>
  <si>
    <t>500</t>
  </si>
  <si>
    <t>Межбюджетные трансферты</t>
  </si>
  <si>
    <t>1000110110</t>
  </si>
  <si>
    <t>Мероприятия по безопасности людей на водных объектах</t>
  </si>
  <si>
    <t>08 3 03 13370</t>
  </si>
  <si>
    <t>Бюджетные инвестиции в объекты капитального строительства государственной (муниципальной) собственности</t>
  </si>
  <si>
    <t>Строительство (реконструкция), включая проектирование автомобильных дорог общего пользования местного значения</t>
  </si>
  <si>
    <t>410</t>
  </si>
  <si>
    <t>10 0 01 11120</t>
  </si>
  <si>
    <t>Ассигнования 2021 год</t>
  </si>
  <si>
    <t xml:space="preserve"> 2022 год</t>
  </si>
  <si>
    <t>9990113770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</si>
  <si>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 01.10.2020 г.</t>
    </r>
  </si>
  <si>
    <t>С.А.Викторова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</si>
  <si>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2021 и 2022 годов</t>
  </si>
  <si>
    <t xml:space="preserve">(Решение СД Шапкинского сельского поселения Тосненского района Ленинградской области от 24.12.2020 №50 'О бюджете Шапкинского сельского поселения Тосненского района Ленинградской области на 2021 год и                                                                     на плановый период 2022 и 2023 годов' </t>
  </si>
  <si>
    <t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01.01.2021 г.</t>
  </si>
  <si>
    <t>Ассигнования 2022 год</t>
  </si>
  <si>
    <t>Ассигнования 2023 год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</si>
  <si>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</si>
  <si>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9990160670</t>
  </si>
  <si>
    <t>Мероприятия по развитию общественной инфраструктуры муниципального значения</t>
  </si>
  <si>
    <t>12001S4840</t>
  </si>
  <si>
    <t xml:space="preserve">Мероприятия по содержанию объектов благоустройства территории сельского поселения </t>
  </si>
  <si>
    <t>999013280</t>
  </si>
  <si>
    <t xml:space="preserve"> 2023 год</t>
  </si>
  <si>
    <t>0310</t>
  </si>
  <si>
    <t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01.04.2021 г.</t>
  </si>
  <si>
    <t>(Решение СД Шапкинского сельского поселения Тосненского района Ленинградской области от 24.12.2020 № 50 'О бюджете Шапкинского сельского поселения Тосненского района Ленинградской области на 2021 год и                                                                     на плановый период 2022 и 2023 годов' с уточнениями</t>
  </si>
  <si>
    <t>247</t>
  </si>
  <si>
    <t>9990111570</t>
  </si>
  <si>
    <t>Уплата налогов,сборов и иных платежей</t>
  </si>
  <si>
    <t>11 0 0100000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</si>
  <si>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</si>
  <si>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за счет средств  бюджета сельского поселения</t>
  </si>
  <si>
    <t>11 0 01 04200</t>
  </si>
  <si>
    <t>Мероприятия по созданию мест (площадок) накопления твердых коммунальных отходов</t>
  </si>
  <si>
    <t>99901S4790</t>
  </si>
  <si>
    <t>Закупка энергетических ресурсов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</si>
  <si>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 01.04.2021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</si>
</sst>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</font>
    <font>
      <b/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scheme val="minor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9" fillId="0" borderId="0"/>
    <xf numFmtId="0" fontId="9" fillId="0" borderId="0"/>
    <xf numFmtId="0" fontId="15" fillId="0" borderId="0"/>
  </cellStyleXfs>
  <cellXfs count="178">
    <xf numFmtId="0" fontId="0" fillId="0" borderId="0" xfId="0"/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Border="1" applyAlignment="1" applyProtection="1"/>
    <xf numFmtId="0" fontId="1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wrapText="1"/>
    </xf>
    <xf numFmtId="4" fontId="6" fillId="2" borderId="5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" fontId="11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/>
    <xf numFmtId="49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/>
    <xf numFmtId="4" fontId="12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/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2" fillId="0" borderId="0" xfId="0" applyFont="1" applyFill="1" applyBorder="1"/>
    <xf numFmtId="4" fontId="6" fillId="0" borderId="5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2" xfId="4" applyFont="1" applyFill="1" applyBorder="1" applyAlignment="1">
      <alignment horizontal="left" vertical="top" wrapText="1"/>
    </xf>
    <xf numFmtId="0" fontId="6" fillId="2" borderId="4" xfId="4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6"/>
  <sheetViews>
    <sheetView tabSelected="1" topLeftCell="B1" workbookViewId="0">
      <selection activeCell="F183" sqref="F183"/>
    </sheetView>
  </sheetViews>
  <sheetFormatPr defaultRowHeight="18.75" x14ac:dyDescent="0.3"/>
  <cols>
    <col min="1" max="1" width="10.7109375" style="48" hidden="1" customWidth="1"/>
    <col min="2" max="2" width="25.7109375" style="48" customWidth="1"/>
    <col min="3" max="3" width="12.5703125" style="48" customWidth="1"/>
    <col min="4" max="4" width="9.28515625" style="48" customWidth="1"/>
    <col min="5" max="5" width="8.140625" style="48" customWidth="1"/>
    <col min="6" max="6" width="16.42578125" style="48" customWidth="1"/>
    <col min="7" max="7" width="10.7109375" style="48" customWidth="1"/>
    <col min="8" max="8" width="15.7109375" style="84" customWidth="1"/>
    <col min="9" max="10" width="15.7109375" style="48" customWidth="1"/>
    <col min="11" max="11" width="8.85546875" style="48" customWidth="1"/>
    <col min="12" max="12" width="9.140625" style="48"/>
    <col min="13" max="13" width="13.28515625" style="48" customWidth="1"/>
    <col min="14" max="16384" width="9.140625" style="48"/>
  </cols>
  <sheetData>
    <row r="1" spans="1:11" ht="37.5" customHeight="1" x14ac:dyDescent="0.3">
      <c r="A1" s="45"/>
      <c r="B1" s="46"/>
      <c r="C1" s="47"/>
      <c r="D1" s="47"/>
      <c r="E1" s="47"/>
      <c r="F1" s="47"/>
      <c r="H1" s="128" t="s">
        <v>121</v>
      </c>
      <c r="I1" s="128"/>
      <c r="J1" s="49"/>
    </row>
    <row r="2" spans="1:11" ht="18.75" customHeight="1" x14ac:dyDescent="0.3">
      <c r="A2" s="45"/>
      <c r="B2" s="46"/>
      <c r="C2" s="47"/>
      <c r="D2" s="47"/>
      <c r="E2" s="47"/>
      <c r="F2" s="47"/>
      <c r="H2" s="129" t="s">
        <v>165</v>
      </c>
      <c r="I2" s="129"/>
      <c r="J2" s="129"/>
    </row>
    <row r="3" spans="1:11" ht="18.75" customHeight="1" x14ac:dyDescent="0.3">
      <c r="A3" s="45"/>
      <c r="B3" s="46"/>
      <c r="C3" s="47"/>
      <c r="D3" s="47"/>
      <c r="E3" s="47"/>
      <c r="F3" s="47"/>
      <c r="H3" s="129" t="s">
        <v>122</v>
      </c>
      <c r="I3" s="129"/>
      <c r="J3" s="129"/>
    </row>
    <row r="4" spans="1:11" ht="18.75" customHeight="1" x14ac:dyDescent="0.3">
      <c r="A4" s="45"/>
      <c r="B4" s="46"/>
      <c r="C4" s="47"/>
      <c r="D4" s="47"/>
      <c r="E4" s="47"/>
      <c r="F4" s="47"/>
      <c r="H4" s="129" t="s">
        <v>123</v>
      </c>
      <c r="I4" s="129"/>
      <c r="J4" s="129"/>
    </row>
    <row r="5" spans="1:11" x14ac:dyDescent="0.3">
      <c r="A5" s="45"/>
      <c r="B5" s="46"/>
      <c r="C5" s="47"/>
      <c r="D5" s="47"/>
      <c r="E5" s="47"/>
      <c r="F5" s="47"/>
      <c r="H5" s="50"/>
      <c r="I5" s="49"/>
      <c r="J5" s="49" t="s">
        <v>166</v>
      </c>
    </row>
    <row r="6" spans="1:11" x14ac:dyDescent="0.3">
      <c r="A6" s="45"/>
      <c r="B6" s="46"/>
      <c r="C6" s="47"/>
      <c r="D6" s="47"/>
      <c r="E6" s="47"/>
      <c r="F6" s="47"/>
      <c r="H6" s="50"/>
      <c r="I6" s="49"/>
      <c r="J6" s="49"/>
    </row>
    <row r="7" spans="1:11" ht="73.5" customHeight="1" x14ac:dyDescent="0.3">
      <c r="A7" s="118" t="s">
        <v>185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1" ht="43.5" customHeight="1" x14ac:dyDescent="0.3">
      <c r="A8" s="133" t="s">
        <v>199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1" x14ac:dyDescent="0.3">
      <c r="B9" s="51"/>
      <c r="C9" s="51"/>
      <c r="D9" s="51"/>
      <c r="E9" s="51"/>
      <c r="F9" s="51"/>
      <c r="G9" s="51"/>
      <c r="H9" s="52"/>
      <c r="I9" s="51"/>
      <c r="J9" s="51"/>
    </row>
    <row r="10" spans="1:11" ht="36.75" customHeight="1" x14ac:dyDescent="0.3">
      <c r="A10" s="118" t="s">
        <v>198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1" ht="17.25" customHeight="1" x14ac:dyDescent="0.3">
      <c r="B11" s="51"/>
      <c r="C11" s="51"/>
      <c r="D11" s="51"/>
      <c r="E11" s="51"/>
      <c r="F11" s="51"/>
      <c r="G11" s="51"/>
      <c r="H11" s="52"/>
      <c r="I11" s="51"/>
      <c r="J11" s="51"/>
    </row>
    <row r="12" spans="1:11" s="54" customFormat="1" ht="13.5" customHeight="1" x14ac:dyDescent="0.2">
      <c r="A12" s="130" t="s">
        <v>0</v>
      </c>
      <c r="B12" s="130"/>
      <c r="C12" s="53" t="s">
        <v>1</v>
      </c>
      <c r="H12" s="55"/>
    </row>
    <row r="13" spans="1:11" s="54" customFormat="1" ht="15.75" customHeight="1" x14ac:dyDescent="0.2">
      <c r="A13" s="131"/>
      <c r="B13" s="131" t="s">
        <v>104</v>
      </c>
      <c r="C13" s="131"/>
      <c r="D13" s="131" t="s">
        <v>5</v>
      </c>
      <c r="E13" s="131"/>
      <c r="F13" s="131"/>
      <c r="G13" s="131"/>
      <c r="H13" s="131" t="s">
        <v>180</v>
      </c>
      <c r="I13" s="131" t="s">
        <v>188</v>
      </c>
      <c r="J13" s="131" t="s">
        <v>189</v>
      </c>
      <c r="K13" s="56"/>
    </row>
    <row r="14" spans="1:11" s="54" customFormat="1" ht="15.75" x14ac:dyDescent="0.2">
      <c r="A14" s="132"/>
      <c r="B14" s="131"/>
      <c r="C14" s="131"/>
      <c r="D14" s="57" t="s">
        <v>11</v>
      </c>
      <c r="E14" s="57" t="s">
        <v>13</v>
      </c>
      <c r="F14" s="57" t="s">
        <v>14</v>
      </c>
      <c r="G14" s="57" t="s">
        <v>15</v>
      </c>
      <c r="H14" s="132"/>
      <c r="I14" s="132"/>
      <c r="J14" s="132"/>
      <c r="K14" s="56"/>
    </row>
    <row r="15" spans="1:11" s="54" customFormat="1" ht="15.75" x14ac:dyDescent="0.2">
      <c r="A15" s="58"/>
      <c r="B15" s="134" t="s">
        <v>4</v>
      </c>
      <c r="C15" s="134"/>
      <c r="D15" s="58" t="s">
        <v>12</v>
      </c>
      <c r="E15" s="58" t="s">
        <v>2</v>
      </c>
      <c r="F15" s="58" t="s">
        <v>6</v>
      </c>
      <c r="G15" s="58" t="s">
        <v>7</v>
      </c>
      <c r="H15" s="57" t="s">
        <v>8</v>
      </c>
      <c r="I15" s="58" t="s">
        <v>9</v>
      </c>
      <c r="J15" s="58" t="s">
        <v>10</v>
      </c>
      <c r="K15" s="56"/>
    </row>
    <row r="16" spans="1:11" s="54" customFormat="1" ht="15.75" x14ac:dyDescent="0.2">
      <c r="A16" s="58"/>
      <c r="B16" s="59" t="s">
        <v>16</v>
      </c>
      <c r="C16" s="59"/>
      <c r="D16" s="58"/>
      <c r="E16" s="58"/>
      <c r="F16" s="57"/>
      <c r="G16" s="57"/>
      <c r="H16" s="60">
        <f>H17</f>
        <v>51421816.789999999</v>
      </c>
      <c r="I16" s="60">
        <f>I17</f>
        <v>52418947</v>
      </c>
      <c r="J16" s="60">
        <f t="shared" ref="J16" si="0">J17</f>
        <v>12979550</v>
      </c>
    </row>
    <row r="17" spans="1:13" s="61" customFormat="1" ht="48.75" customHeight="1" x14ac:dyDescent="0.2">
      <c r="A17" s="57"/>
      <c r="B17" s="105" t="s">
        <v>23</v>
      </c>
      <c r="C17" s="105"/>
      <c r="D17" s="57" t="s">
        <v>24</v>
      </c>
      <c r="E17" s="57"/>
      <c r="F17" s="57"/>
      <c r="G17" s="57"/>
      <c r="H17" s="60">
        <f>H22+H54+H62+H83+H112+H159+H164+H169+H18</f>
        <v>51421816.789999999</v>
      </c>
      <c r="I17" s="60">
        <f>I22+I54+I62+I83+I112+I159+I164+I169+I18</f>
        <v>52418947</v>
      </c>
      <c r="J17" s="60">
        <f>J22+J54+J62+J83+J112+J159+J164+J169+J18</f>
        <v>12979550</v>
      </c>
    </row>
    <row r="18" spans="1:13" s="61" customFormat="1" ht="51" customHeight="1" x14ac:dyDescent="0.2">
      <c r="A18" s="57"/>
      <c r="B18" s="105" t="s">
        <v>23</v>
      </c>
      <c r="C18" s="105"/>
      <c r="D18" s="57" t="s">
        <v>24</v>
      </c>
      <c r="E18" s="57" t="s">
        <v>126</v>
      </c>
      <c r="F18" s="57"/>
      <c r="G18" s="57"/>
      <c r="H18" s="60">
        <v>0</v>
      </c>
      <c r="I18" s="62">
        <f>I19</f>
        <v>340674.79</v>
      </c>
      <c r="J18" s="60">
        <f t="shared" ref="J18:J20" si="1">J19</f>
        <v>674896.32</v>
      </c>
    </row>
    <row r="19" spans="1:13" s="61" customFormat="1" ht="50.25" customHeight="1" x14ac:dyDescent="0.2">
      <c r="A19" s="57"/>
      <c r="B19" s="110" t="s">
        <v>23</v>
      </c>
      <c r="C19" s="110"/>
      <c r="D19" s="63" t="s">
        <v>24</v>
      </c>
      <c r="E19" s="63" t="s">
        <v>126</v>
      </c>
      <c r="F19" s="63" t="s">
        <v>127</v>
      </c>
      <c r="G19" s="63"/>
      <c r="H19" s="60">
        <v>0</v>
      </c>
      <c r="I19" s="64">
        <f>I20</f>
        <v>340674.79</v>
      </c>
      <c r="J19" s="65">
        <f t="shared" si="1"/>
        <v>674896.32</v>
      </c>
      <c r="L19" s="66"/>
      <c r="M19" s="67"/>
    </row>
    <row r="20" spans="1:13" s="61" customFormat="1" ht="55.5" customHeight="1" x14ac:dyDescent="0.2">
      <c r="A20" s="57"/>
      <c r="B20" s="110" t="s">
        <v>23</v>
      </c>
      <c r="C20" s="110"/>
      <c r="D20" s="63" t="s">
        <v>24</v>
      </c>
      <c r="E20" s="63" t="s">
        <v>126</v>
      </c>
      <c r="F20" s="63" t="s">
        <v>127</v>
      </c>
      <c r="G20" s="63" t="s">
        <v>125</v>
      </c>
      <c r="H20" s="60">
        <v>0</v>
      </c>
      <c r="I20" s="64">
        <f>I21</f>
        <v>340674.79</v>
      </c>
      <c r="J20" s="65">
        <f t="shared" si="1"/>
        <v>674896.32</v>
      </c>
      <c r="L20" s="66"/>
      <c r="M20" s="67"/>
    </row>
    <row r="21" spans="1:13" s="61" customFormat="1" ht="56.25" customHeight="1" x14ac:dyDescent="0.2">
      <c r="A21" s="57"/>
      <c r="B21" s="110" t="s">
        <v>23</v>
      </c>
      <c r="C21" s="110"/>
      <c r="D21" s="63" t="s">
        <v>24</v>
      </c>
      <c r="E21" s="63" t="s">
        <v>126</v>
      </c>
      <c r="F21" s="63" t="s">
        <v>127</v>
      </c>
      <c r="G21" s="63" t="s">
        <v>125</v>
      </c>
      <c r="H21" s="60">
        <v>0</v>
      </c>
      <c r="I21" s="64">
        <v>340674.79</v>
      </c>
      <c r="J21" s="65">
        <v>674896.32</v>
      </c>
      <c r="L21" s="66"/>
      <c r="M21" s="67"/>
    </row>
    <row r="22" spans="1:13" s="61" customFormat="1" ht="30.75" customHeight="1" x14ac:dyDescent="0.2">
      <c r="A22" s="57"/>
      <c r="B22" s="105" t="s">
        <v>135</v>
      </c>
      <c r="C22" s="105"/>
      <c r="D22" s="57" t="s">
        <v>24</v>
      </c>
      <c r="E22" s="57" t="s">
        <v>108</v>
      </c>
      <c r="F22" s="57"/>
      <c r="G22" s="57"/>
      <c r="H22" s="60">
        <f>H23+H41+H44+H48</f>
        <v>6815586.4000000004</v>
      </c>
      <c r="I22" s="60">
        <f>I23+I41+I44+I48</f>
        <v>6499327.21</v>
      </c>
      <c r="J22" s="60">
        <f>J23+J41+J44+J48</f>
        <v>6266124.6799999997</v>
      </c>
      <c r="L22" s="66"/>
      <c r="M22" s="67"/>
    </row>
    <row r="23" spans="1:13" s="61" customFormat="1" ht="108" customHeight="1" x14ac:dyDescent="0.2">
      <c r="A23" s="57"/>
      <c r="B23" s="105" t="s">
        <v>18</v>
      </c>
      <c r="C23" s="105"/>
      <c r="D23" s="57" t="s">
        <v>24</v>
      </c>
      <c r="E23" s="57" t="s">
        <v>17</v>
      </c>
      <c r="F23" s="57"/>
      <c r="G23" s="57"/>
      <c r="H23" s="60">
        <f>H24+H37</f>
        <v>6661639.4000000004</v>
      </c>
      <c r="I23" s="60">
        <f>SUM(I25,I29,I33,I35,I37)</f>
        <v>6417543.21</v>
      </c>
      <c r="J23" s="60">
        <f>SUM(J25,J29,J33,J35,J37)</f>
        <v>6166124.6799999997</v>
      </c>
      <c r="L23" s="66"/>
      <c r="M23" s="67"/>
    </row>
    <row r="24" spans="1:13" s="54" customFormat="1" ht="37.5" customHeight="1" x14ac:dyDescent="0.2">
      <c r="A24" s="57"/>
      <c r="B24" s="105" t="s">
        <v>20</v>
      </c>
      <c r="C24" s="105"/>
      <c r="D24" s="57" t="s">
        <v>24</v>
      </c>
      <c r="E24" s="57" t="s">
        <v>17</v>
      </c>
      <c r="F24" s="57" t="s">
        <v>128</v>
      </c>
      <c r="G24" s="57"/>
      <c r="H24" s="60">
        <f>H25+H29+H33+H35</f>
        <v>5697138.4000000004</v>
      </c>
      <c r="I24" s="60">
        <f>I25+I29+I33+I35</f>
        <v>5453042.21</v>
      </c>
      <c r="J24" s="60">
        <f>J25+J29+J33+J35</f>
        <v>5122920.68</v>
      </c>
      <c r="L24" s="66"/>
      <c r="M24" s="67"/>
    </row>
    <row r="25" spans="1:13" s="68" customFormat="1" ht="46.5" customHeight="1" x14ac:dyDescent="0.25">
      <c r="A25" s="57"/>
      <c r="B25" s="105" t="s">
        <v>101</v>
      </c>
      <c r="C25" s="105"/>
      <c r="D25" s="57" t="s">
        <v>24</v>
      </c>
      <c r="E25" s="57" t="s">
        <v>17</v>
      </c>
      <c r="F25" s="57" t="s">
        <v>19</v>
      </c>
      <c r="G25" s="57" t="s">
        <v>102</v>
      </c>
      <c r="H25" s="60">
        <f>SUM(H26:H28)</f>
        <v>4676731.4800000004</v>
      </c>
      <c r="I25" s="60">
        <f t="shared" ref="I25:J25" si="2">SUM(I26:I28)</f>
        <v>4988017</v>
      </c>
      <c r="J25" s="60">
        <f t="shared" si="2"/>
        <v>4988017</v>
      </c>
      <c r="L25" s="66"/>
      <c r="M25" s="67"/>
    </row>
    <row r="26" spans="1:13" s="54" customFormat="1" ht="46.5" customHeight="1" x14ac:dyDescent="0.2">
      <c r="A26" s="63"/>
      <c r="B26" s="110" t="s">
        <v>22</v>
      </c>
      <c r="C26" s="110"/>
      <c r="D26" s="63" t="s">
        <v>24</v>
      </c>
      <c r="E26" s="63" t="s">
        <v>17</v>
      </c>
      <c r="F26" s="63" t="s">
        <v>19</v>
      </c>
      <c r="G26" s="63" t="s">
        <v>21</v>
      </c>
      <c r="H26" s="65">
        <v>3512076.48</v>
      </c>
      <c r="I26" s="65">
        <v>3823362</v>
      </c>
      <c r="J26" s="65">
        <v>3823362</v>
      </c>
      <c r="L26" s="66"/>
      <c r="M26" s="67"/>
    </row>
    <row r="27" spans="1:13" s="54" customFormat="1" ht="46.5" customHeight="1" x14ac:dyDescent="0.2">
      <c r="A27" s="63"/>
      <c r="B27" s="110" t="s">
        <v>141</v>
      </c>
      <c r="C27" s="110"/>
      <c r="D27" s="63" t="s">
        <v>24</v>
      </c>
      <c r="E27" s="63" t="s">
        <v>17</v>
      </c>
      <c r="F27" s="63" t="s">
        <v>19</v>
      </c>
      <c r="G27" s="63" t="s">
        <v>139</v>
      </c>
      <c r="H27" s="65">
        <v>10000</v>
      </c>
      <c r="I27" s="65">
        <v>10000</v>
      </c>
      <c r="J27" s="65">
        <v>10000</v>
      </c>
      <c r="L27" s="66"/>
      <c r="M27" s="67"/>
    </row>
    <row r="28" spans="1:13" s="54" customFormat="1" ht="102.75" customHeight="1" x14ac:dyDescent="0.2">
      <c r="A28" s="63"/>
      <c r="B28" s="110" t="s">
        <v>26</v>
      </c>
      <c r="C28" s="110"/>
      <c r="D28" s="63" t="s">
        <v>24</v>
      </c>
      <c r="E28" s="63" t="s">
        <v>17</v>
      </c>
      <c r="F28" s="63" t="s">
        <v>19</v>
      </c>
      <c r="G28" s="63" t="s">
        <v>25</v>
      </c>
      <c r="H28" s="65">
        <v>1154655</v>
      </c>
      <c r="I28" s="65">
        <v>1154655</v>
      </c>
      <c r="J28" s="65">
        <v>1154655</v>
      </c>
      <c r="L28" s="66"/>
      <c r="M28" s="67"/>
    </row>
    <row r="29" spans="1:13" s="54" customFormat="1" ht="71.25" customHeight="1" x14ac:dyDescent="0.2">
      <c r="A29" s="57"/>
      <c r="B29" s="105" t="s">
        <v>103</v>
      </c>
      <c r="C29" s="105"/>
      <c r="D29" s="63" t="s">
        <v>24</v>
      </c>
      <c r="E29" s="57" t="s">
        <v>17</v>
      </c>
      <c r="F29" s="57" t="s">
        <v>19</v>
      </c>
      <c r="G29" s="57" t="s">
        <v>105</v>
      </c>
      <c r="H29" s="60">
        <f>H30+H31+H32</f>
        <v>779799.91999999993</v>
      </c>
      <c r="I29" s="60">
        <f t="shared" ref="I29:J29" si="3">I30+I31+I32</f>
        <v>465025.20999999996</v>
      </c>
      <c r="J29" s="60">
        <f t="shared" si="3"/>
        <v>134903.67999999999</v>
      </c>
      <c r="L29" s="69"/>
      <c r="M29" s="69"/>
    </row>
    <row r="30" spans="1:13" s="54" customFormat="1" ht="51" customHeight="1" x14ac:dyDescent="0.2">
      <c r="A30" s="63"/>
      <c r="B30" s="110" t="s">
        <v>28</v>
      </c>
      <c r="C30" s="110"/>
      <c r="D30" s="63" t="s">
        <v>24</v>
      </c>
      <c r="E30" s="63" t="s">
        <v>17</v>
      </c>
      <c r="F30" s="63" t="s">
        <v>19</v>
      </c>
      <c r="G30" s="63" t="s">
        <v>27</v>
      </c>
      <c r="H30" s="70">
        <v>229000</v>
      </c>
      <c r="I30" s="65">
        <v>58725.21</v>
      </c>
      <c r="J30" s="65">
        <v>5400</v>
      </c>
      <c r="L30" s="69"/>
      <c r="M30" s="69"/>
    </row>
    <row r="31" spans="1:13" s="54" customFormat="1" ht="41.25" customHeight="1" x14ac:dyDescent="0.2">
      <c r="A31" s="63"/>
      <c r="B31" s="110" t="s">
        <v>30</v>
      </c>
      <c r="C31" s="110"/>
      <c r="D31" s="63" t="s">
        <v>24</v>
      </c>
      <c r="E31" s="63" t="s">
        <v>17</v>
      </c>
      <c r="F31" s="63" t="s">
        <v>19</v>
      </c>
      <c r="G31" s="63" t="s">
        <v>29</v>
      </c>
      <c r="H31" s="65">
        <v>280899.92</v>
      </c>
      <c r="I31" s="65">
        <v>135500</v>
      </c>
      <c r="J31" s="65">
        <v>20900</v>
      </c>
      <c r="L31" s="69"/>
      <c r="M31" s="69"/>
    </row>
    <row r="32" spans="1:13" s="54" customFormat="1" ht="41.25" customHeight="1" x14ac:dyDescent="0.2">
      <c r="A32" s="86"/>
      <c r="B32" s="176" t="s">
        <v>209</v>
      </c>
      <c r="C32" s="177"/>
      <c r="D32" s="86" t="s">
        <v>24</v>
      </c>
      <c r="E32" s="86" t="s">
        <v>17</v>
      </c>
      <c r="F32" s="86" t="s">
        <v>19</v>
      </c>
      <c r="G32" s="86" t="s">
        <v>200</v>
      </c>
      <c r="H32" s="65">
        <v>269900</v>
      </c>
      <c r="I32" s="65">
        <v>270800</v>
      </c>
      <c r="J32" s="65">
        <v>108603.68</v>
      </c>
      <c r="L32" s="69"/>
      <c r="M32" s="69"/>
    </row>
    <row r="33" spans="1:13" s="54" customFormat="1" ht="100.5" customHeight="1" x14ac:dyDescent="0.2">
      <c r="A33" s="57"/>
      <c r="B33" s="105" t="s">
        <v>32</v>
      </c>
      <c r="C33" s="105"/>
      <c r="D33" s="63" t="s">
        <v>24</v>
      </c>
      <c r="E33" s="57" t="s">
        <v>17</v>
      </c>
      <c r="F33" s="57" t="s">
        <v>31</v>
      </c>
      <c r="G33" s="57"/>
      <c r="H33" s="60">
        <f>H34</f>
        <v>212300</v>
      </c>
      <c r="I33" s="60">
        <f t="shared" ref="I33:J33" si="4">I34</f>
        <v>0</v>
      </c>
      <c r="J33" s="60">
        <f t="shared" si="4"/>
        <v>0</v>
      </c>
      <c r="L33" s="69"/>
      <c r="M33" s="69"/>
    </row>
    <row r="34" spans="1:13" s="54" customFormat="1" ht="38.25" customHeight="1" x14ac:dyDescent="0.2">
      <c r="A34" s="63"/>
      <c r="B34" s="110" t="s">
        <v>34</v>
      </c>
      <c r="C34" s="110"/>
      <c r="D34" s="63" t="s">
        <v>24</v>
      </c>
      <c r="E34" s="63" t="s">
        <v>17</v>
      </c>
      <c r="F34" s="63" t="s">
        <v>31</v>
      </c>
      <c r="G34" s="63" t="s">
        <v>33</v>
      </c>
      <c r="H34" s="65">
        <v>212300</v>
      </c>
      <c r="I34" s="65">
        <v>0</v>
      </c>
      <c r="J34" s="65">
        <v>0</v>
      </c>
    </row>
    <row r="35" spans="1:13" s="54" customFormat="1" ht="87.75" customHeight="1" x14ac:dyDescent="0.2">
      <c r="A35" s="57"/>
      <c r="B35" s="105" t="s">
        <v>36</v>
      </c>
      <c r="C35" s="105"/>
      <c r="D35" s="63" t="s">
        <v>24</v>
      </c>
      <c r="E35" s="57" t="s">
        <v>17</v>
      </c>
      <c r="F35" s="57" t="s">
        <v>35</v>
      </c>
      <c r="G35" s="57"/>
      <c r="H35" s="60">
        <f>H36</f>
        <v>28307</v>
      </c>
      <c r="I35" s="60">
        <f t="shared" ref="I35:J35" si="5">I36</f>
        <v>0</v>
      </c>
      <c r="J35" s="60">
        <f t="shared" si="5"/>
        <v>0</v>
      </c>
    </row>
    <row r="36" spans="1:13" s="54" customFormat="1" ht="24" customHeight="1" x14ac:dyDescent="0.2">
      <c r="A36" s="57"/>
      <c r="B36" s="110" t="s">
        <v>34</v>
      </c>
      <c r="C36" s="110"/>
      <c r="D36" s="63" t="s">
        <v>24</v>
      </c>
      <c r="E36" s="63" t="s">
        <v>17</v>
      </c>
      <c r="F36" s="63" t="s">
        <v>35</v>
      </c>
      <c r="G36" s="63" t="s">
        <v>33</v>
      </c>
      <c r="H36" s="65">
        <v>28307</v>
      </c>
      <c r="I36" s="65">
        <v>0</v>
      </c>
      <c r="J36" s="65">
        <v>0</v>
      </c>
    </row>
    <row r="37" spans="1:13" s="54" customFormat="1" ht="89.25" customHeight="1" x14ac:dyDescent="0.2">
      <c r="A37" s="57"/>
      <c r="B37" s="105" t="s">
        <v>38</v>
      </c>
      <c r="C37" s="105"/>
      <c r="D37" s="63" t="s">
        <v>24</v>
      </c>
      <c r="E37" s="57" t="s">
        <v>17</v>
      </c>
      <c r="F37" s="57" t="s">
        <v>37</v>
      </c>
      <c r="G37" s="57"/>
      <c r="H37" s="60">
        <f>H38</f>
        <v>964501</v>
      </c>
      <c r="I37" s="60">
        <f t="shared" ref="I37:J37" si="6">I38</f>
        <v>964501</v>
      </c>
      <c r="J37" s="60">
        <f t="shared" si="6"/>
        <v>1043204</v>
      </c>
    </row>
    <row r="38" spans="1:13" s="54" customFormat="1" ht="57" customHeight="1" x14ac:dyDescent="0.2">
      <c r="A38" s="63"/>
      <c r="B38" s="110" t="s">
        <v>101</v>
      </c>
      <c r="C38" s="110"/>
      <c r="D38" s="63" t="s">
        <v>24</v>
      </c>
      <c r="E38" s="63" t="s">
        <v>17</v>
      </c>
      <c r="F38" s="63" t="s">
        <v>37</v>
      </c>
      <c r="G38" s="63" t="s">
        <v>102</v>
      </c>
      <c r="H38" s="65">
        <f>SUM(H39:H40)</f>
        <v>964501</v>
      </c>
      <c r="I38" s="65">
        <f t="shared" ref="I38:J38" si="7">SUM(I39:I40)</f>
        <v>964501</v>
      </c>
      <c r="J38" s="65">
        <f t="shared" si="7"/>
        <v>1043204</v>
      </c>
    </row>
    <row r="39" spans="1:13" s="54" customFormat="1" ht="40.5" customHeight="1" x14ac:dyDescent="0.2">
      <c r="A39" s="63"/>
      <c r="B39" s="110" t="s">
        <v>22</v>
      </c>
      <c r="C39" s="110"/>
      <c r="D39" s="63" t="s">
        <v>24</v>
      </c>
      <c r="E39" s="63" t="s">
        <v>17</v>
      </c>
      <c r="F39" s="63" t="s">
        <v>37</v>
      </c>
      <c r="G39" s="63" t="s">
        <v>21</v>
      </c>
      <c r="H39" s="65">
        <v>740784</v>
      </c>
      <c r="I39" s="65">
        <v>740784</v>
      </c>
      <c r="J39" s="65">
        <v>819487</v>
      </c>
    </row>
    <row r="40" spans="1:13" s="54" customFormat="1" ht="97.5" customHeight="1" x14ac:dyDescent="0.2">
      <c r="A40" s="63"/>
      <c r="B40" s="110" t="s">
        <v>26</v>
      </c>
      <c r="C40" s="110"/>
      <c r="D40" s="63" t="s">
        <v>24</v>
      </c>
      <c r="E40" s="63" t="s">
        <v>17</v>
      </c>
      <c r="F40" s="63" t="s">
        <v>37</v>
      </c>
      <c r="G40" s="63" t="s">
        <v>25</v>
      </c>
      <c r="H40" s="65">
        <v>223717</v>
      </c>
      <c r="I40" s="65">
        <v>223717</v>
      </c>
      <c r="J40" s="65">
        <v>223717</v>
      </c>
    </row>
    <row r="41" spans="1:13" s="54" customFormat="1" ht="95.25" customHeight="1" x14ac:dyDescent="0.2">
      <c r="A41" s="57"/>
      <c r="B41" s="105" t="s">
        <v>40</v>
      </c>
      <c r="C41" s="105"/>
      <c r="D41" s="63" t="s">
        <v>24</v>
      </c>
      <c r="E41" s="57" t="s">
        <v>39</v>
      </c>
      <c r="F41" s="57"/>
      <c r="G41" s="57"/>
      <c r="H41" s="60">
        <f>H42</f>
        <v>53947</v>
      </c>
      <c r="I41" s="60">
        <f t="shared" ref="I41:J41" si="8">I42</f>
        <v>0</v>
      </c>
      <c r="J41" s="60">
        <f t="shared" si="8"/>
        <v>0</v>
      </c>
    </row>
    <row r="42" spans="1:13" s="54" customFormat="1" ht="99.75" customHeight="1" x14ac:dyDescent="0.2">
      <c r="A42" s="63"/>
      <c r="B42" s="110" t="s">
        <v>42</v>
      </c>
      <c r="C42" s="110"/>
      <c r="D42" s="63" t="s">
        <v>24</v>
      </c>
      <c r="E42" s="63" t="s">
        <v>39</v>
      </c>
      <c r="F42" s="63" t="s">
        <v>41</v>
      </c>
      <c r="G42" s="63"/>
      <c r="H42" s="65">
        <f>H43</f>
        <v>53947</v>
      </c>
      <c r="I42" s="65">
        <v>0</v>
      </c>
      <c r="J42" s="65">
        <v>0</v>
      </c>
    </row>
    <row r="43" spans="1:13" s="54" customFormat="1" ht="28.5" customHeight="1" x14ac:dyDescent="0.2">
      <c r="A43" s="63"/>
      <c r="B43" s="110" t="s">
        <v>34</v>
      </c>
      <c r="C43" s="110"/>
      <c r="D43" s="63" t="s">
        <v>24</v>
      </c>
      <c r="E43" s="63" t="s">
        <v>39</v>
      </c>
      <c r="F43" s="63" t="s">
        <v>41</v>
      </c>
      <c r="G43" s="63" t="s">
        <v>33</v>
      </c>
      <c r="H43" s="65">
        <v>53947</v>
      </c>
      <c r="I43" s="65">
        <v>0</v>
      </c>
      <c r="J43" s="65">
        <v>0</v>
      </c>
    </row>
    <row r="44" spans="1:13" s="54" customFormat="1" ht="22.5" customHeight="1" x14ac:dyDescent="0.2">
      <c r="A44" s="57"/>
      <c r="B44" s="105" t="s">
        <v>44</v>
      </c>
      <c r="C44" s="105"/>
      <c r="D44" s="63" t="s">
        <v>24</v>
      </c>
      <c r="E44" s="57" t="s">
        <v>43</v>
      </c>
      <c r="F44" s="57"/>
      <c r="G44" s="57"/>
      <c r="H44" s="60">
        <v>50000</v>
      </c>
      <c r="I44" s="60">
        <v>50000</v>
      </c>
      <c r="J44" s="60">
        <v>50000</v>
      </c>
    </row>
    <row r="45" spans="1:13" s="54" customFormat="1" ht="79.5" customHeight="1" x14ac:dyDescent="0.2">
      <c r="A45" s="57"/>
      <c r="B45" s="105" t="s">
        <v>46</v>
      </c>
      <c r="C45" s="105"/>
      <c r="D45" s="63" t="s">
        <v>24</v>
      </c>
      <c r="E45" s="57" t="s">
        <v>43</v>
      </c>
      <c r="F45" s="57" t="s">
        <v>45</v>
      </c>
      <c r="G45" s="57"/>
      <c r="H45" s="60">
        <v>50000</v>
      </c>
      <c r="I45" s="60">
        <v>50000</v>
      </c>
      <c r="J45" s="60">
        <v>50000</v>
      </c>
    </row>
    <row r="46" spans="1:13" s="54" customFormat="1" ht="27" customHeight="1" x14ac:dyDescent="0.2">
      <c r="A46" s="63"/>
      <c r="B46" s="110" t="s">
        <v>48</v>
      </c>
      <c r="C46" s="110"/>
      <c r="D46" s="63" t="s">
        <v>24</v>
      </c>
      <c r="E46" s="63" t="s">
        <v>43</v>
      </c>
      <c r="F46" s="63" t="s">
        <v>45</v>
      </c>
      <c r="G46" s="63" t="s">
        <v>47</v>
      </c>
      <c r="H46" s="65">
        <v>50000</v>
      </c>
      <c r="I46" s="65">
        <v>50000</v>
      </c>
      <c r="J46" s="65">
        <v>50000</v>
      </c>
    </row>
    <row r="47" spans="1:13" s="54" customFormat="1" ht="24" customHeight="1" x14ac:dyDescent="0.2">
      <c r="A47" s="63"/>
      <c r="B47" s="110" t="s">
        <v>48</v>
      </c>
      <c r="C47" s="110"/>
      <c r="D47" s="63" t="s">
        <v>24</v>
      </c>
      <c r="E47" s="63" t="s">
        <v>43</v>
      </c>
      <c r="F47" s="63" t="s">
        <v>45</v>
      </c>
      <c r="G47" s="63" t="s">
        <v>47</v>
      </c>
      <c r="H47" s="65">
        <v>50000</v>
      </c>
      <c r="I47" s="65">
        <v>50000</v>
      </c>
      <c r="J47" s="65">
        <v>50000</v>
      </c>
    </row>
    <row r="48" spans="1:13" s="54" customFormat="1" ht="41.25" customHeight="1" x14ac:dyDescent="0.2">
      <c r="A48" s="57"/>
      <c r="B48" s="105" t="s">
        <v>50</v>
      </c>
      <c r="C48" s="105"/>
      <c r="D48" s="63" t="s">
        <v>24</v>
      </c>
      <c r="E48" s="57" t="s">
        <v>49</v>
      </c>
      <c r="F48" s="57"/>
      <c r="G48" s="57"/>
      <c r="H48" s="60">
        <f>H49</f>
        <v>50000</v>
      </c>
      <c r="I48" s="60">
        <f t="shared" ref="I48:J48" si="9">I49</f>
        <v>31784</v>
      </c>
      <c r="J48" s="60">
        <f t="shared" si="9"/>
        <v>50000</v>
      </c>
    </row>
    <row r="49" spans="1:10" s="54" customFormat="1" ht="49.5" customHeight="1" x14ac:dyDescent="0.2">
      <c r="A49" s="57"/>
      <c r="B49" s="105" t="s">
        <v>52</v>
      </c>
      <c r="C49" s="105"/>
      <c r="D49" s="63" t="s">
        <v>24</v>
      </c>
      <c r="E49" s="57" t="s">
        <v>49</v>
      </c>
      <c r="F49" s="57" t="s">
        <v>51</v>
      </c>
      <c r="G49" s="57"/>
      <c r="H49" s="60">
        <f>H50+H52</f>
        <v>50000</v>
      </c>
      <c r="I49" s="60">
        <f t="shared" ref="I49:J49" si="10">I50+I52</f>
        <v>31784</v>
      </c>
      <c r="J49" s="60">
        <f t="shared" si="10"/>
        <v>50000</v>
      </c>
    </row>
    <row r="50" spans="1:10" s="54" customFormat="1" ht="68.25" customHeight="1" x14ac:dyDescent="0.2">
      <c r="A50" s="63"/>
      <c r="B50" s="110" t="s">
        <v>103</v>
      </c>
      <c r="C50" s="110"/>
      <c r="D50" s="63" t="s">
        <v>24</v>
      </c>
      <c r="E50" s="63" t="s">
        <v>49</v>
      </c>
      <c r="F50" s="63" t="s">
        <v>51</v>
      </c>
      <c r="G50" s="63" t="s">
        <v>105</v>
      </c>
      <c r="H50" s="65">
        <f>H51</f>
        <v>48700</v>
      </c>
      <c r="I50" s="65">
        <f>I51</f>
        <v>30484</v>
      </c>
      <c r="J50" s="65">
        <f>J51</f>
        <v>48700</v>
      </c>
    </row>
    <row r="51" spans="1:10" s="54" customFormat="1" ht="30" customHeight="1" x14ac:dyDescent="0.2">
      <c r="A51" s="63"/>
      <c r="B51" s="110" t="s">
        <v>30</v>
      </c>
      <c r="C51" s="110"/>
      <c r="D51" s="63" t="s">
        <v>24</v>
      </c>
      <c r="E51" s="63" t="s">
        <v>49</v>
      </c>
      <c r="F51" s="63" t="s">
        <v>51</v>
      </c>
      <c r="G51" s="63" t="s">
        <v>29</v>
      </c>
      <c r="H51" s="65">
        <v>48700</v>
      </c>
      <c r="I51" s="65">
        <v>30484</v>
      </c>
      <c r="J51" s="65">
        <v>48700</v>
      </c>
    </row>
    <row r="52" spans="1:10" s="54" customFormat="1" ht="45.75" customHeight="1" x14ac:dyDescent="0.2">
      <c r="A52" s="63"/>
      <c r="B52" s="110" t="s">
        <v>106</v>
      </c>
      <c r="C52" s="110"/>
      <c r="D52" s="63" t="s">
        <v>24</v>
      </c>
      <c r="E52" s="63" t="s">
        <v>49</v>
      </c>
      <c r="F52" s="63" t="s">
        <v>51</v>
      </c>
      <c r="G52" s="63" t="s">
        <v>107</v>
      </c>
      <c r="H52" s="65">
        <f>H53</f>
        <v>1300</v>
      </c>
      <c r="I52" s="65">
        <f t="shared" ref="I52:J52" si="11">I53</f>
        <v>1300</v>
      </c>
      <c r="J52" s="65">
        <f t="shared" si="11"/>
        <v>1300</v>
      </c>
    </row>
    <row r="53" spans="1:10" s="54" customFormat="1" ht="21.75" customHeight="1" x14ac:dyDescent="0.2">
      <c r="A53" s="63"/>
      <c r="B53" s="110" t="s">
        <v>54</v>
      </c>
      <c r="C53" s="110"/>
      <c r="D53" s="63" t="s">
        <v>24</v>
      </c>
      <c r="E53" s="63" t="s">
        <v>49</v>
      </c>
      <c r="F53" s="63" t="s">
        <v>51</v>
      </c>
      <c r="G53" s="63" t="s">
        <v>53</v>
      </c>
      <c r="H53" s="65">
        <v>1300</v>
      </c>
      <c r="I53" s="65">
        <v>1300</v>
      </c>
      <c r="J53" s="65">
        <v>1300</v>
      </c>
    </row>
    <row r="54" spans="1:10" s="54" customFormat="1" ht="29.25" customHeight="1" x14ac:dyDescent="0.2">
      <c r="A54" s="57"/>
      <c r="B54" s="105" t="s">
        <v>109</v>
      </c>
      <c r="C54" s="105"/>
      <c r="D54" s="63" t="s">
        <v>24</v>
      </c>
      <c r="E54" s="57" t="s">
        <v>55</v>
      </c>
      <c r="F54" s="57"/>
      <c r="G54" s="57"/>
      <c r="H54" s="60">
        <f>H55</f>
        <v>153000</v>
      </c>
      <c r="I54" s="60">
        <f t="shared" ref="I54:J55" si="12">I55</f>
        <v>149600</v>
      </c>
      <c r="J54" s="60">
        <f t="shared" si="12"/>
        <v>153000</v>
      </c>
    </row>
    <row r="55" spans="1:10" s="54" customFormat="1" ht="42" customHeight="1" x14ac:dyDescent="0.2">
      <c r="A55" s="57"/>
      <c r="B55" s="90" t="s">
        <v>56</v>
      </c>
      <c r="C55" s="90"/>
      <c r="D55" s="63" t="s">
        <v>24</v>
      </c>
      <c r="E55" s="57" t="s">
        <v>55</v>
      </c>
      <c r="F55" s="57"/>
      <c r="G55" s="57"/>
      <c r="H55" s="60">
        <f>H56</f>
        <v>153000</v>
      </c>
      <c r="I55" s="60">
        <f t="shared" si="12"/>
        <v>149600</v>
      </c>
      <c r="J55" s="60">
        <f t="shared" si="12"/>
        <v>153000</v>
      </c>
    </row>
    <row r="56" spans="1:10" s="54" customFormat="1" ht="87" customHeight="1" x14ac:dyDescent="0.2">
      <c r="A56" s="57"/>
      <c r="B56" s="90" t="s">
        <v>58</v>
      </c>
      <c r="C56" s="90"/>
      <c r="D56" s="63" t="s">
        <v>24</v>
      </c>
      <c r="E56" s="57" t="s">
        <v>55</v>
      </c>
      <c r="F56" s="57" t="s">
        <v>57</v>
      </c>
      <c r="G56" s="57"/>
      <c r="H56" s="60">
        <f>H57+H60</f>
        <v>153000</v>
      </c>
      <c r="I56" s="60">
        <f t="shared" ref="I56:J56" si="13">I57+I60</f>
        <v>149600</v>
      </c>
      <c r="J56" s="60">
        <f t="shared" si="13"/>
        <v>153000</v>
      </c>
    </row>
    <row r="57" spans="1:10" s="54" customFormat="1" ht="60" customHeight="1" x14ac:dyDescent="0.2">
      <c r="A57" s="63"/>
      <c r="B57" s="100" t="s">
        <v>101</v>
      </c>
      <c r="C57" s="100"/>
      <c r="D57" s="63" t="s">
        <v>24</v>
      </c>
      <c r="E57" s="63" t="s">
        <v>55</v>
      </c>
      <c r="F57" s="63" t="s">
        <v>57</v>
      </c>
      <c r="G57" s="63" t="s">
        <v>102</v>
      </c>
      <c r="H57" s="65">
        <f>SUM(H58:H59)</f>
        <v>127039</v>
      </c>
      <c r="I57" s="65">
        <f t="shared" ref="I57:J57" si="14">SUM(I58:I59)</f>
        <v>132117</v>
      </c>
      <c r="J57" s="65">
        <f t="shared" si="14"/>
        <v>132117</v>
      </c>
    </row>
    <row r="58" spans="1:10" s="54" customFormat="1" ht="40.5" customHeight="1" x14ac:dyDescent="0.2">
      <c r="A58" s="63"/>
      <c r="B58" s="100" t="s">
        <v>22</v>
      </c>
      <c r="C58" s="100"/>
      <c r="D58" s="63" t="s">
        <v>24</v>
      </c>
      <c r="E58" s="63" t="s">
        <v>55</v>
      </c>
      <c r="F58" s="63" t="s">
        <v>57</v>
      </c>
      <c r="G58" s="63" t="s">
        <v>21</v>
      </c>
      <c r="H58" s="65">
        <v>98872</v>
      </c>
      <c r="I58" s="65">
        <v>101472</v>
      </c>
      <c r="J58" s="65">
        <v>101472</v>
      </c>
    </row>
    <row r="59" spans="1:10" s="54" customFormat="1" ht="107.25" customHeight="1" x14ac:dyDescent="0.2">
      <c r="A59" s="63"/>
      <c r="B59" s="100" t="s">
        <v>26</v>
      </c>
      <c r="C59" s="100"/>
      <c r="D59" s="63" t="s">
        <v>24</v>
      </c>
      <c r="E59" s="63" t="s">
        <v>55</v>
      </c>
      <c r="F59" s="63" t="s">
        <v>57</v>
      </c>
      <c r="G59" s="63" t="s">
        <v>25</v>
      </c>
      <c r="H59" s="65">
        <v>28167</v>
      </c>
      <c r="I59" s="65">
        <v>30645</v>
      </c>
      <c r="J59" s="65">
        <v>30645</v>
      </c>
    </row>
    <row r="60" spans="1:10" s="54" customFormat="1" ht="72.75" customHeight="1" x14ac:dyDescent="0.2">
      <c r="A60" s="63"/>
      <c r="B60" s="100" t="s">
        <v>103</v>
      </c>
      <c r="C60" s="100"/>
      <c r="D60" s="63" t="s">
        <v>24</v>
      </c>
      <c r="E60" s="63" t="s">
        <v>55</v>
      </c>
      <c r="F60" s="63" t="s">
        <v>57</v>
      </c>
      <c r="G60" s="63" t="s">
        <v>105</v>
      </c>
      <c r="H60" s="65">
        <f>H61</f>
        <v>25961</v>
      </c>
      <c r="I60" s="65">
        <v>17483</v>
      </c>
      <c r="J60" s="65">
        <v>20883</v>
      </c>
    </row>
    <row r="61" spans="1:10" s="54" customFormat="1" ht="33.75" customHeight="1" x14ac:dyDescent="0.2">
      <c r="A61" s="63"/>
      <c r="B61" s="100" t="s">
        <v>30</v>
      </c>
      <c r="C61" s="100"/>
      <c r="D61" s="63" t="s">
        <v>24</v>
      </c>
      <c r="E61" s="63" t="s">
        <v>55</v>
      </c>
      <c r="F61" s="63" t="s">
        <v>57</v>
      </c>
      <c r="G61" s="63" t="s">
        <v>29</v>
      </c>
      <c r="H61" s="65">
        <v>25961</v>
      </c>
      <c r="I61" s="65">
        <v>10483</v>
      </c>
      <c r="J61" s="65">
        <v>17483</v>
      </c>
    </row>
    <row r="62" spans="1:10" s="61" customFormat="1" ht="58.5" customHeight="1" x14ac:dyDescent="0.2">
      <c r="A62" s="57"/>
      <c r="B62" s="90" t="s">
        <v>110</v>
      </c>
      <c r="C62" s="90"/>
      <c r="D62" s="57" t="s">
        <v>24</v>
      </c>
      <c r="E62" s="57" t="s">
        <v>111</v>
      </c>
      <c r="F62" s="57"/>
      <c r="G62" s="57"/>
      <c r="H62" s="60">
        <f>H63+H79</f>
        <v>945135</v>
      </c>
      <c r="I62" s="60">
        <f>I63+I79</f>
        <v>116385</v>
      </c>
      <c r="J62" s="60">
        <f>J63+J79</f>
        <v>204035</v>
      </c>
    </row>
    <row r="63" spans="1:10" s="54" customFormat="1" ht="83.25" customHeight="1" x14ac:dyDescent="0.2">
      <c r="A63" s="57"/>
      <c r="B63" s="90" t="s">
        <v>60</v>
      </c>
      <c r="C63" s="90"/>
      <c r="D63" s="57" t="s">
        <v>24</v>
      </c>
      <c r="E63" s="57" t="s">
        <v>197</v>
      </c>
      <c r="F63" s="57"/>
      <c r="G63" s="57"/>
      <c r="H63" s="60">
        <f>H64+H70+H73+H67+H76</f>
        <v>941615</v>
      </c>
      <c r="I63" s="60">
        <f t="shared" ref="I63:J63" si="15">I64+I70+I73+I67</f>
        <v>112865</v>
      </c>
      <c r="J63" s="60">
        <f t="shared" si="15"/>
        <v>200515</v>
      </c>
    </row>
    <row r="64" spans="1:10" s="54" customFormat="1" ht="42.75" customHeight="1" x14ac:dyDescent="0.2">
      <c r="A64" s="57"/>
      <c r="B64" s="90" t="s">
        <v>62</v>
      </c>
      <c r="C64" s="90"/>
      <c r="D64" s="63" t="s">
        <v>24</v>
      </c>
      <c r="E64" s="57" t="s">
        <v>197</v>
      </c>
      <c r="F64" s="57" t="s">
        <v>61</v>
      </c>
      <c r="G64" s="57"/>
      <c r="H64" s="60">
        <f>H65</f>
        <v>72350</v>
      </c>
      <c r="I64" s="60">
        <f t="shared" ref="I64:J65" si="16">I65</f>
        <v>66350</v>
      </c>
      <c r="J64" s="60">
        <f t="shared" si="16"/>
        <v>62200</v>
      </c>
    </row>
    <row r="65" spans="1:10" s="54" customFormat="1" ht="78" customHeight="1" x14ac:dyDescent="0.2">
      <c r="A65" s="63"/>
      <c r="B65" s="100" t="s">
        <v>103</v>
      </c>
      <c r="C65" s="100"/>
      <c r="D65" s="63" t="s">
        <v>24</v>
      </c>
      <c r="E65" s="63" t="s">
        <v>197</v>
      </c>
      <c r="F65" s="63" t="s">
        <v>61</v>
      </c>
      <c r="G65" s="63" t="s">
        <v>105</v>
      </c>
      <c r="H65" s="65">
        <f>H66</f>
        <v>72350</v>
      </c>
      <c r="I65" s="65">
        <f t="shared" si="16"/>
        <v>66350</v>
      </c>
      <c r="J65" s="65">
        <f t="shared" si="16"/>
        <v>62200</v>
      </c>
    </row>
    <row r="66" spans="1:10" s="54" customFormat="1" ht="39.75" customHeight="1" x14ac:dyDescent="0.2">
      <c r="A66" s="63"/>
      <c r="B66" s="100" t="s">
        <v>30</v>
      </c>
      <c r="C66" s="100"/>
      <c r="D66" s="63" t="s">
        <v>24</v>
      </c>
      <c r="E66" s="63" t="s">
        <v>197</v>
      </c>
      <c r="F66" s="63" t="s">
        <v>61</v>
      </c>
      <c r="G66" s="63" t="s">
        <v>29</v>
      </c>
      <c r="H66" s="65">
        <v>72350</v>
      </c>
      <c r="I66" s="65">
        <v>66350</v>
      </c>
      <c r="J66" s="65">
        <v>62200</v>
      </c>
    </row>
    <row r="67" spans="1:10" s="54" customFormat="1" ht="90" customHeight="1" x14ac:dyDescent="0.25">
      <c r="A67" s="63"/>
      <c r="B67" s="111" t="s">
        <v>190</v>
      </c>
      <c r="C67" s="111"/>
      <c r="D67" s="57" t="s">
        <v>24</v>
      </c>
      <c r="E67" s="57" t="s">
        <v>197</v>
      </c>
      <c r="F67" s="71">
        <v>820111550</v>
      </c>
      <c r="G67" s="72"/>
      <c r="H67" s="60">
        <f>H68</f>
        <v>9015</v>
      </c>
      <c r="I67" s="60">
        <f t="shared" ref="I67:J68" si="17">I68</f>
        <v>9015</v>
      </c>
      <c r="J67" s="60">
        <f t="shared" si="17"/>
        <v>9015</v>
      </c>
    </row>
    <row r="68" spans="1:10" s="54" customFormat="1" ht="58.5" customHeight="1" x14ac:dyDescent="0.2">
      <c r="A68" s="63"/>
      <c r="B68" s="112" t="s">
        <v>103</v>
      </c>
      <c r="C68" s="112"/>
      <c r="D68" s="63" t="s">
        <v>24</v>
      </c>
      <c r="E68" s="63" t="s">
        <v>197</v>
      </c>
      <c r="F68" s="73">
        <v>820111550</v>
      </c>
      <c r="G68" s="73">
        <v>240</v>
      </c>
      <c r="H68" s="65">
        <f>H69</f>
        <v>9015</v>
      </c>
      <c r="I68" s="65">
        <f t="shared" si="17"/>
        <v>9015</v>
      </c>
      <c r="J68" s="65">
        <f t="shared" si="17"/>
        <v>9015</v>
      </c>
    </row>
    <row r="69" spans="1:10" s="54" customFormat="1" ht="39.75" customHeight="1" x14ac:dyDescent="0.2">
      <c r="A69" s="63"/>
      <c r="B69" s="113" t="s">
        <v>30</v>
      </c>
      <c r="C69" s="113"/>
      <c r="D69" s="63" t="s">
        <v>24</v>
      </c>
      <c r="E69" s="63" t="s">
        <v>197</v>
      </c>
      <c r="F69" s="73">
        <v>820111550</v>
      </c>
      <c r="G69" s="73">
        <v>244</v>
      </c>
      <c r="H69" s="65">
        <v>9015</v>
      </c>
      <c r="I69" s="65">
        <v>9015</v>
      </c>
      <c r="J69" s="65">
        <v>9015</v>
      </c>
    </row>
    <row r="70" spans="1:10" s="54" customFormat="1" ht="54.75" customHeight="1" x14ac:dyDescent="0.2">
      <c r="A70" s="57"/>
      <c r="B70" s="90" t="s">
        <v>174</v>
      </c>
      <c r="C70" s="90"/>
      <c r="D70" s="63" t="s">
        <v>24</v>
      </c>
      <c r="E70" s="57" t="s">
        <v>197</v>
      </c>
      <c r="F70" s="74" t="s">
        <v>175</v>
      </c>
      <c r="G70" s="57"/>
      <c r="H70" s="60">
        <f>H71</f>
        <v>50250</v>
      </c>
      <c r="I70" s="60">
        <f t="shared" ref="I70:J71" si="18">I71</f>
        <v>37500</v>
      </c>
      <c r="J70" s="60">
        <f t="shared" si="18"/>
        <v>129300</v>
      </c>
    </row>
    <row r="71" spans="1:10" s="54" customFormat="1" ht="72.75" customHeight="1" x14ac:dyDescent="0.2">
      <c r="A71" s="63"/>
      <c r="B71" s="100" t="s">
        <v>103</v>
      </c>
      <c r="C71" s="100"/>
      <c r="D71" s="63" t="s">
        <v>24</v>
      </c>
      <c r="E71" s="63" t="s">
        <v>197</v>
      </c>
      <c r="F71" s="75" t="s">
        <v>175</v>
      </c>
      <c r="G71" s="63" t="s">
        <v>105</v>
      </c>
      <c r="H71" s="65">
        <f>H72</f>
        <v>50250</v>
      </c>
      <c r="I71" s="65">
        <f t="shared" si="18"/>
        <v>37500</v>
      </c>
      <c r="J71" s="65">
        <f t="shared" si="18"/>
        <v>129300</v>
      </c>
    </row>
    <row r="72" spans="1:10" s="54" customFormat="1" ht="36.75" customHeight="1" x14ac:dyDescent="0.2">
      <c r="A72" s="63"/>
      <c r="B72" s="100" t="s">
        <v>30</v>
      </c>
      <c r="C72" s="100"/>
      <c r="D72" s="63" t="s">
        <v>24</v>
      </c>
      <c r="E72" s="63" t="s">
        <v>197</v>
      </c>
      <c r="F72" s="75" t="s">
        <v>175</v>
      </c>
      <c r="G72" s="63" t="s">
        <v>29</v>
      </c>
      <c r="H72" s="65">
        <v>50250</v>
      </c>
      <c r="I72" s="65">
        <v>37500</v>
      </c>
      <c r="J72" s="65">
        <v>129300</v>
      </c>
    </row>
    <row r="73" spans="1:10" s="54" customFormat="1" ht="78.75" customHeight="1" x14ac:dyDescent="0.2">
      <c r="A73" s="63"/>
      <c r="B73" s="105" t="s">
        <v>164</v>
      </c>
      <c r="C73" s="105"/>
      <c r="D73" s="57" t="s">
        <v>24</v>
      </c>
      <c r="E73" s="57" t="s">
        <v>197</v>
      </c>
      <c r="F73" s="57" t="s">
        <v>140</v>
      </c>
      <c r="G73" s="57"/>
      <c r="H73" s="60">
        <f>H74</f>
        <v>800000</v>
      </c>
      <c r="I73" s="60">
        <f t="shared" ref="I73:J74" si="19">I74</f>
        <v>0</v>
      </c>
      <c r="J73" s="60">
        <f t="shared" si="19"/>
        <v>0</v>
      </c>
    </row>
    <row r="74" spans="1:10" s="54" customFormat="1" ht="60" customHeight="1" x14ac:dyDescent="0.2">
      <c r="A74" s="63"/>
      <c r="B74" s="100" t="s">
        <v>103</v>
      </c>
      <c r="C74" s="100"/>
      <c r="D74" s="63" t="s">
        <v>24</v>
      </c>
      <c r="E74" s="63" t="s">
        <v>197</v>
      </c>
      <c r="F74" s="63" t="s">
        <v>140</v>
      </c>
      <c r="G74" s="63" t="s">
        <v>105</v>
      </c>
      <c r="H74" s="65">
        <f>H75</f>
        <v>800000</v>
      </c>
      <c r="I74" s="65">
        <f t="shared" si="19"/>
        <v>0</v>
      </c>
      <c r="J74" s="65">
        <f t="shared" si="19"/>
        <v>0</v>
      </c>
    </row>
    <row r="75" spans="1:10" s="54" customFormat="1" ht="48" customHeight="1" x14ac:dyDescent="0.2">
      <c r="A75" s="63"/>
      <c r="B75" s="100" t="s">
        <v>30</v>
      </c>
      <c r="C75" s="100"/>
      <c r="D75" s="63" t="s">
        <v>24</v>
      </c>
      <c r="E75" s="63" t="s">
        <v>197</v>
      </c>
      <c r="F75" s="63" t="s">
        <v>140</v>
      </c>
      <c r="G75" s="63" t="s">
        <v>29</v>
      </c>
      <c r="H75" s="65">
        <v>800000</v>
      </c>
      <c r="I75" s="65">
        <v>0</v>
      </c>
      <c r="J75" s="65">
        <v>0</v>
      </c>
    </row>
    <row r="76" spans="1:10" s="54" customFormat="1" ht="48" customHeight="1" x14ac:dyDescent="0.2">
      <c r="A76" s="86"/>
      <c r="B76" s="90" t="s">
        <v>168</v>
      </c>
      <c r="C76" s="90"/>
      <c r="D76" s="85" t="s">
        <v>24</v>
      </c>
      <c r="E76" s="85" t="s">
        <v>197</v>
      </c>
      <c r="F76" s="85" t="s">
        <v>201</v>
      </c>
      <c r="G76" s="85"/>
      <c r="H76" s="60">
        <f>H77</f>
        <v>10000</v>
      </c>
      <c r="I76" s="60">
        <f t="shared" ref="I76:J77" si="20">I77</f>
        <v>0</v>
      </c>
      <c r="J76" s="60">
        <f t="shared" si="20"/>
        <v>0</v>
      </c>
    </row>
    <row r="77" spans="1:10" s="54" customFormat="1" ht="48" customHeight="1" x14ac:dyDescent="0.2">
      <c r="A77" s="86"/>
      <c r="B77" s="103" t="s">
        <v>202</v>
      </c>
      <c r="C77" s="104"/>
      <c r="D77" s="86" t="s">
        <v>24</v>
      </c>
      <c r="E77" s="86" t="s">
        <v>197</v>
      </c>
      <c r="F77" s="86" t="s">
        <v>201</v>
      </c>
      <c r="G77" s="86" t="s">
        <v>107</v>
      </c>
      <c r="H77" s="65">
        <f>H78</f>
        <v>10000</v>
      </c>
      <c r="I77" s="65">
        <f t="shared" si="20"/>
        <v>0</v>
      </c>
      <c r="J77" s="65">
        <f t="shared" si="20"/>
        <v>0</v>
      </c>
    </row>
    <row r="78" spans="1:10" s="54" customFormat="1" ht="48" customHeight="1" x14ac:dyDescent="0.2">
      <c r="A78" s="86"/>
      <c r="B78" s="103" t="s">
        <v>54</v>
      </c>
      <c r="C78" s="104"/>
      <c r="D78" s="86" t="s">
        <v>24</v>
      </c>
      <c r="E78" s="86" t="s">
        <v>197</v>
      </c>
      <c r="F78" s="86" t="s">
        <v>201</v>
      </c>
      <c r="G78" s="86" t="s">
        <v>53</v>
      </c>
      <c r="H78" s="65">
        <v>10000</v>
      </c>
      <c r="I78" s="65">
        <v>0</v>
      </c>
      <c r="J78" s="65">
        <v>0</v>
      </c>
    </row>
    <row r="79" spans="1:10" s="54" customFormat="1" ht="69.75" customHeight="1" x14ac:dyDescent="0.2">
      <c r="A79" s="57"/>
      <c r="B79" s="90" t="s">
        <v>64</v>
      </c>
      <c r="C79" s="90"/>
      <c r="D79" s="63" t="s">
        <v>24</v>
      </c>
      <c r="E79" s="57" t="s">
        <v>63</v>
      </c>
      <c r="F79" s="57"/>
      <c r="G79" s="57"/>
      <c r="H79" s="60">
        <f>H80</f>
        <v>3520</v>
      </c>
      <c r="I79" s="60">
        <f t="shared" ref="I79:J81" si="21">I80</f>
        <v>3520</v>
      </c>
      <c r="J79" s="60">
        <f t="shared" si="21"/>
        <v>3520</v>
      </c>
    </row>
    <row r="80" spans="1:10" s="54" customFormat="1" ht="141.75" customHeight="1" x14ac:dyDescent="0.2">
      <c r="A80" s="57"/>
      <c r="B80" s="90" t="s">
        <v>66</v>
      </c>
      <c r="C80" s="90"/>
      <c r="D80" s="63" t="s">
        <v>24</v>
      </c>
      <c r="E80" s="57" t="s">
        <v>63</v>
      </c>
      <c r="F80" s="57" t="s">
        <v>65</v>
      </c>
      <c r="G80" s="57"/>
      <c r="H80" s="60">
        <f>H81</f>
        <v>3520</v>
      </c>
      <c r="I80" s="60">
        <f t="shared" si="21"/>
        <v>3520</v>
      </c>
      <c r="J80" s="60">
        <f t="shared" si="21"/>
        <v>3520</v>
      </c>
    </row>
    <row r="81" spans="1:10" s="54" customFormat="1" ht="68.25" customHeight="1" x14ac:dyDescent="0.2">
      <c r="A81" s="63"/>
      <c r="B81" s="100" t="s">
        <v>103</v>
      </c>
      <c r="C81" s="100"/>
      <c r="D81" s="63" t="s">
        <v>24</v>
      </c>
      <c r="E81" s="63" t="s">
        <v>63</v>
      </c>
      <c r="F81" s="63" t="s">
        <v>65</v>
      </c>
      <c r="G81" s="63" t="s">
        <v>105</v>
      </c>
      <c r="H81" s="65">
        <f>H82</f>
        <v>3520</v>
      </c>
      <c r="I81" s="65">
        <f t="shared" si="21"/>
        <v>3520</v>
      </c>
      <c r="J81" s="65">
        <f t="shared" si="21"/>
        <v>3520</v>
      </c>
    </row>
    <row r="82" spans="1:10" s="54" customFormat="1" ht="32.25" customHeight="1" x14ac:dyDescent="0.2">
      <c r="A82" s="63"/>
      <c r="B82" s="100" t="s">
        <v>30</v>
      </c>
      <c r="C82" s="100"/>
      <c r="D82" s="63" t="s">
        <v>24</v>
      </c>
      <c r="E82" s="63" t="s">
        <v>63</v>
      </c>
      <c r="F82" s="63" t="s">
        <v>65</v>
      </c>
      <c r="G82" s="63" t="s">
        <v>29</v>
      </c>
      <c r="H82" s="65">
        <v>3520</v>
      </c>
      <c r="I82" s="65">
        <v>3520</v>
      </c>
      <c r="J82" s="65">
        <v>3520</v>
      </c>
    </row>
    <row r="83" spans="1:10" s="61" customFormat="1" ht="33.75" customHeight="1" x14ac:dyDescent="0.2">
      <c r="A83" s="57"/>
      <c r="B83" s="90" t="s">
        <v>112</v>
      </c>
      <c r="C83" s="90"/>
      <c r="D83" s="57" t="s">
        <v>24</v>
      </c>
      <c r="E83" s="57" t="s">
        <v>113</v>
      </c>
      <c r="F83" s="57"/>
      <c r="G83" s="57"/>
      <c r="H83" s="60">
        <f>H84+H106</f>
        <v>3718402.31</v>
      </c>
      <c r="I83" s="60">
        <f>I84+I106</f>
        <v>1809996</v>
      </c>
      <c r="J83" s="60">
        <f>J84+J106</f>
        <v>1880795</v>
      </c>
    </row>
    <row r="84" spans="1:10" s="54" customFormat="1" ht="40.5" customHeight="1" x14ac:dyDescent="0.2">
      <c r="A84" s="57"/>
      <c r="B84" s="90" t="s">
        <v>68</v>
      </c>
      <c r="C84" s="90"/>
      <c r="D84" s="63" t="s">
        <v>24</v>
      </c>
      <c r="E84" s="57" t="s">
        <v>67</v>
      </c>
      <c r="F84" s="57"/>
      <c r="G84" s="57"/>
      <c r="H84" s="60">
        <f>H85+H91+H94+H97+H103+H88++H100</f>
        <v>3463056.79</v>
      </c>
      <c r="I84" s="60">
        <f t="shared" ref="I84:J84" si="22">I85+I91+I94+I97+I103+I88++I100</f>
        <v>1769996</v>
      </c>
      <c r="J84" s="60">
        <f t="shared" si="22"/>
        <v>1840795</v>
      </c>
    </row>
    <row r="85" spans="1:10" s="54" customFormat="1" ht="56.25" customHeight="1" x14ac:dyDescent="0.2">
      <c r="A85" s="57"/>
      <c r="B85" s="90" t="s">
        <v>69</v>
      </c>
      <c r="C85" s="90"/>
      <c r="D85" s="63" t="s">
        <v>24</v>
      </c>
      <c r="E85" s="57" t="s">
        <v>67</v>
      </c>
      <c r="F85" s="57" t="s">
        <v>146</v>
      </c>
      <c r="G85" s="57"/>
      <c r="H85" s="60">
        <f>H86</f>
        <v>800000</v>
      </c>
      <c r="I85" s="60">
        <f t="shared" ref="I85:J86" si="23">I86</f>
        <v>0</v>
      </c>
      <c r="J85" s="60">
        <f t="shared" si="23"/>
        <v>0</v>
      </c>
    </row>
    <row r="86" spans="1:10" s="54" customFormat="1" ht="69.75" customHeight="1" x14ac:dyDescent="0.2">
      <c r="A86" s="63"/>
      <c r="B86" s="100" t="s">
        <v>103</v>
      </c>
      <c r="C86" s="100"/>
      <c r="D86" s="63" t="s">
        <v>24</v>
      </c>
      <c r="E86" s="63" t="s">
        <v>67</v>
      </c>
      <c r="F86" s="63" t="s">
        <v>146</v>
      </c>
      <c r="G86" s="63" t="s">
        <v>105</v>
      </c>
      <c r="H86" s="65">
        <f>H87</f>
        <v>800000</v>
      </c>
      <c r="I86" s="65">
        <f t="shared" si="23"/>
        <v>0</v>
      </c>
      <c r="J86" s="65">
        <f t="shared" si="23"/>
        <v>0</v>
      </c>
    </row>
    <row r="87" spans="1:10" s="54" customFormat="1" ht="45.75" customHeight="1" x14ac:dyDescent="0.2">
      <c r="A87" s="63"/>
      <c r="B87" s="100" t="s">
        <v>30</v>
      </c>
      <c r="C87" s="100"/>
      <c r="D87" s="63" t="s">
        <v>24</v>
      </c>
      <c r="E87" s="63" t="s">
        <v>67</v>
      </c>
      <c r="F87" s="63" t="s">
        <v>146</v>
      </c>
      <c r="G87" s="63" t="s">
        <v>29</v>
      </c>
      <c r="H87" s="76">
        <v>800000</v>
      </c>
      <c r="I87" s="76">
        <v>0</v>
      </c>
      <c r="J87" s="65">
        <v>0</v>
      </c>
    </row>
    <row r="88" spans="1:10" s="54" customFormat="1" ht="67.5" customHeight="1" x14ac:dyDescent="0.2">
      <c r="A88" s="63"/>
      <c r="B88" s="90" t="s">
        <v>70</v>
      </c>
      <c r="C88" s="90"/>
      <c r="D88" s="57" t="s">
        <v>24</v>
      </c>
      <c r="E88" s="57" t="s">
        <v>67</v>
      </c>
      <c r="F88" s="57" t="s">
        <v>173</v>
      </c>
      <c r="G88" s="57"/>
      <c r="H88" s="60">
        <f>H89</f>
        <v>657579.79</v>
      </c>
      <c r="I88" s="60">
        <f t="shared" ref="I88:J89" si="24">I89</f>
        <v>0</v>
      </c>
      <c r="J88" s="60">
        <f t="shared" si="24"/>
        <v>0</v>
      </c>
    </row>
    <row r="89" spans="1:10" s="54" customFormat="1" ht="57" customHeight="1" x14ac:dyDescent="0.2">
      <c r="A89" s="63"/>
      <c r="B89" s="108" t="s">
        <v>155</v>
      </c>
      <c r="C89" s="109"/>
      <c r="D89" s="63" t="s">
        <v>24</v>
      </c>
      <c r="E89" s="63" t="s">
        <v>67</v>
      </c>
      <c r="F89" s="63" t="s">
        <v>173</v>
      </c>
      <c r="G89" s="63" t="s">
        <v>105</v>
      </c>
      <c r="H89" s="77">
        <f>H90</f>
        <v>657579.79</v>
      </c>
      <c r="I89" s="65">
        <f t="shared" si="24"/>
        <v>0</v>
      </c>
      <c r="J89" s="65">
        <f t="shared" si="24"/>
        <v>0</v>
      </c>
    </row>
    <row r="90" spans="1:10" s="54" customFormat="1" ht="45.75" customHeight="1" x14ac:dyDescent="0.2">
      <c r="A90" s="63"/>
      <c r="B90" s="100" t="s">
        <v>30</v>
      </c>
      <c r="C90" s="100"/>
      <c r="D90" s="63" t="s">
        <v>24</v>
      </c>
      <c r="E90" s="63" t="s">
        <v>67</v>
      </c>
      <c r="F90" s="63" t="s">
        <v>173</v>
      </c>
      <c r="G90" s="63" t="s">
        <v>29</v>
      </c>
      <c r="H90" s="76">
        <v>657579.79</v>
      </c>
      <c r="I90" s="65">
        <v>0</v>
      </c>
      <c r="J90" s="65">
        <v>0</v>
      </c>
    </row>
    <row r="91" spans="1:10" s="54" customFormat="1" ht="81.75" customHeight="1" x14ac:dyDescent="0.2">
      <c r="A91" s="57"/>
      <c r="B91" s="90" t="s">
        <v>70</v>
      </c>
      <c r="C91" s="90"/>
      <c r="D91" s="63" t="s">
        <v>24</v>
      </c>
      <c r="E91" s="57" t="s">
        <v>67</v>
      </c>
      <c r="F91" s="57" t="s">
        <v>147</v>
      </c>
      <c r="G91" s="57"/>
      <c r="H91" s="60">
        <f>H92</f>
        <v>1640593</v>
      </c>
      <c r="I91" s="60">
        <f t="shared" ref="I91:J92" si="25">I92</f>
        <v>0</v>
      </c>
      <c r="J91" s="60">
        <f t="shared" si="25"/>
        <v>0</v>
      </c>
    </row>
    <row r="92" spans="1:10" s="54" customFormat="1" ht="71.25" customHeight="1" x14ac:dyDescent="0.2">
      <c r="A92" s="63"/>
      <c r="B92" s="100" t="s">
        <v>103</v>
      </c>
      <c r="C92" s="100"/>
      <c r="D92" s="63" t="s">
        <v>24</v>
      </c>
      <c r="E92" s="63" t="s">
        <v>67</v>
      </c>
      <c r="F92" s="63" t="s">
        <v>147</v>
      </c>
      <c r="G92" s="63" t="s">
        <v>105</v>
      </c>
      <c r="H92" s="65">
        <f>H93</f>
        <v>1640593</v>
      </c>
      <c r="I92" s="65">
        <f t="shared" si="25"/>
        <v>0</v>
      </c>
      <c r="J92" s="65">
        <f t="shared" si="25"/>
        <v>0</v>
      </c>
    </row>
    <row r="93" spans="1:10" s="54" customFormat="1" ht="38.25" customHeight="1" x14ac:dyDescent="0.2">
      <c r="A93" s="63"/>
      <c r="B93" s="100" t="s">
        <v>30</v>
      </c>
      <c r="C93" s="100"/>
      <c r="D93" s="63" t="s">
        <v>24</v>
      </c>
      <c r="E93" s="63" t="s">
        <v>67</v>
      </c>
      <c r="F93" s="63" t="s">
        <v>147</v>
      </c>
      <c r="G93" s="63" t="s">
        <v>29</v>
      </c>
      <c r="H93" s="65">
        <v>1640593</v>
      </c>
      <c r="I93" s="65">
        <v>0</v>
      </c>
      <c r="J93" s="65">
        <v>0</v>
      </c>
    </row>
    <row r="94" spans="1:10" s="54" customFormat="1" ht="64.5" customHeight="1" x14ac:dyDescent="0.2">
      <c r="A94" s="63"/>
      <c r="B94" s="105" t="s">
        <v>142</v>
      </c>
      <c r="C94" s="105"/>
      <c r="D94" s="57" t="s">
        <v>24</v>
      </c>
      <c r="E94" s="57" t="s">
        <v>67</v>
      </c>
      <c r="F94" s="57" t="s">
        <v>148</v>
      </c>
      <c r="G94" s="57"/>
      <c r="H94" s="60">
        <f>H95</f>
        <v>338561</v>
      </c>
      <c r="I94" s="60">
        <f t="shared" ref="I94:J95" si="26">I95</f>
        <v>0</v>
      </c>
      <c r="J94" s="60">
        <f t="shared" si="26"/>
        <v>0</v>
      </c>
    </row>
    <row r="95" spans="1:10" s="54" customFormat="1" ht="73.5" customHeight="1" x14ac:dyDescent="0.2">
      <c r="A95" s="63"/>
      <c r="B95" s="100" t="s">
        <v>103</v>
      </c>
      <c r="C95" s="100"/>
      <c r="D95" s="63" t="s">
        <v>24</v>
      </c>
      <c r="E95" s="63" t="s">
        <v>67</v>
      </c>
      <c r="F95" s="63" t="s">
        <v>148</v>
      </c>
      <c r="G95" s="63" t="s">
        <v>105</v>
      </c>
      <c r="H95" s="65">
        <f>H96</f>
        <v>338561</v>
      </c>
      <c r="I95" s="65">
        <f t="shared" si="26"/>
        <v>0</v>
      </c>
      <c r="J95" s="65">
        <f t="shared" si="26"/>
        <v>0</v>
      </c>
    </row>
    <row r="96" spans="1:10" s="54" customFormat="1" ht="38.25" customHeight="1" x14ac:dyDescent="0.2">
      <c r="A96" s="63"/>
      <c r="B96" s="100" t="s">
        <v>30</v>
      </c>
      <c r="C96" s="100"/>
      <c r="D96" s="63" t="s">
        <v>24</v>
      </c>
      <c r="E96" s="63" t="s">
        <v>67</v>
      </c>
      <c r="F96" s="63" t="s">
        <v>148</v>
      </c>
      <c r="G96" s="63" t="s">
        <v>29</v>
      </c>
      <c r="H96" s="70">
        <v>338561</v>
      </c>
      <c r="I96" s="65">
        <v>0</v>
      </c>
      <c r="J96" s="65">
        <v>0</v>
      </c>
    </row>
    <row r="97" spans="1:10" s="54" customFormat="1" ht="38.25" hidden="1" customHeight="1" x14ac:dyDescent="0.2">
      <c r="A97" s="63"/>
      <c r="B97" s="112" t="s">
        <v>152</v>
      </c>
      <c r="C97" s="112"/>
      <c r="D97" s="57" t="s">
        <v>24</v>
      </c>
      <c r="E97" s="57" t="s">
        <v>67</v>
      </c>
      <c r="F97" s="78" t="s">
        <v>153</v>
      </c>
      <c r="G97" s="57"/>
      <c r="H97" s="60">
        <f>H98</f>
        <v>0</v>
      </c>
      <c r="I97" s="60">
        <f t="shared" ref="I97:J98" si="27">I98</f>
        <v>0</v>
      </c>
      <c r="J97" s="60">
        <f t="shared" si="27"/>
        <v>0</v>
      </c>
    </row>
    <row r="98" spans="1:10" s="54" customFormat="1" ht="45" hidden="1" customHeight="1" x14ac:dyDescent="0.2">
      <c r="A98" s="63"/>
      <c r="B98" s="107" t="s">
        <v>154</v>
      </c>
      <c r="C98" s="107"/>
      <c r="D98" s="57" t="s">
        <v>24</v>
      </c>
      <c r="E98" s="57" t="s">
        <v>67</v>
      </c>
      <c r="F98" s="78" t="s">
        <v>153</v>
      </c>
      <c r="G98" s="57" t="s">
        <v>105</v>
      </c>
      <c r="H98" s="60">
        <f>H99</f>
        <v>0</v>
      </c>
      <c r="I98" s="60">
        <f t="shared" si="27"/>
        <v>0</v>
      </c>
      <c r="J98" s="60">
        <f t="shared" si="27"/>
        <v>0</v>
      </c>
    </row>
    <row r="99" spans="1:10" s="54" customFormat="1" ht="46.5" hidden="1" customHeight="1" x14ac:dyDescent="0.2">
      <c r="A99" s="63"/>
      <c r="B99" s="112" t="s">
        <v>155</v>
      </c>
      <c r="C99" s="112"/>
      <c r="D99" s="63" t="s">
        <v>24</v>
      </c>
      <c r="E99" s="63" t="s">
        <v>67</v>
      </c>
      <c r="F99" s="79" t="s">
        <v>153</v>
      </c>
      <c r="G99" s="63" t="s">
        <v>29</v>
      </c>
      <c r="H99" s="65">
        <v>0</v>
      </c>
      <c r="I99" s="65">
        <v>0</v>
      </c>
      <c r="J99" s="65">
        <v>0</v>
      </c>
    </row>
    <row r="100" spans="1:10" s="61" customFormat="1" ht="46.5" customHeight="1" x14ac:dyDescent="0.2">
      <c r="A100" s="57"/>
      <c r="B100" s="101" t="s">
        <v>177</v>
      </c>
      <c r="C100" s="102"/>
      <c r="D100" s="57" t="s">
        <v>24</v>
      </c>
      <c r="E100" s="57" t="s">
        <v>67</v>
      </c>
      <c r="F100" s="78" t="s">
        <v>179</v>
      </c>
      <c r="G100" s="57"/>
      <c r="H100" s="60">
        <f>H101</f>
        <v>26323</v>
      </c>
      <c r="I100" s="60">
        <f t="shared" ref="I100:J101" si="28">I101</f>
        <v>0</v>
      </c>
      <c r="J100" s="60">
        <f t="shared" si="28"/>
        <v>0</v>
      </c>
    </row>
    <row r="101" spans="1:10" s="54" customFormat="1" ht="46.5" customHeight="1" x14ac:dyDescent="0.2">
      <c r="A101" s="63"/>
      <c r="B101" s="108" t="s">
        <v>158</v>
      </c>
      <c r="C101" s="109"/>
      <c r="D101" s="63" t="s">
        <v>24</v>
      </c>
      <c r="E101" s="63" t="s">
        <v>67</v>
      </c>
      <c r="F101" s="79" t="s">
        <v>179</v>
      </c>
      <c r="G101" s="63" t="s">
        <v>178</v>
      </c>
      <c r="H101" s="65">
        <f>H102</f>
        <v>26323</v>
      </c>
      <c r="I101" s="65">
        <f t="shared" si="28"/>
        <v>0</v>
      </c>
      <c r="J101" s="65">
        <f t="shared" si="28"/>
        <v>0</v>
      </c>
    </row>
    <row r="102" spans="1:10" s="54" customFormat="1" ht="67.5" customHeight="1" x14ac:dyDescent="0.2">
      <c r="A102" s="63"/>
      <c r="B102" s="103" t="s">
        <v>176</v>
      </c>
      <c r="C102" s="104"/>
      <c r="D102" s="63" t="s">
        <v>24</v>
      </c>
      <c r="E102" s="63" t="s">
        <v>67</v>
      </c>
      <c r="F102" s="79" t="s">
        <v>179</v>
      </c>
      <c r="G102" s="63" t="s">
        <v>161</v>
      </c>
      <c r="H102" s="65">
        <v>26323</v>
      </c>
      <c r="I102" s="65">
        <v>0</v>
      </c>
      <c r="J102" s="65">
        <v>0</v>
      </c>
    </row>
    <row r="103" spans="1:10" s="54" customFormat="1" ht="46.5" customHeight="1" x14ac:dyDescent="0.2">
      <c r="A103" s="63"/>
      <c r="B103" s="90" t="s">
        <v>168</v>
      </c>
      <c r="C103" s="90"/>
      <c r="D103" s="57" t="s">
        <v>24</v>
      </c>
      <c r="E103" s="57" t="s">
        <v>67</v>
      </c>
      <c r="F103" s="63" t="s">
        <v>169</v>
      </c>
      <c r="G103" s="57"/>
      <c r="H103" s="60">
        <f>H104</f>
        <v>0</v>
      </c>
      <c r="I103" s="60">
        <f t="shared" ref="I103:J104" si="29">I104</f>
        <v>1769996</v>
      </c>
      <c r="J103" s="60">
        <f t="shared" si="29"/>
        <v>1840795</v>
      </c>
    </row>
    <row r="104" spans="1:10" s="54" customFormat="1" ht="46.5" customHeight="1" x14ac:dyDescent="0.2">
      <c r="A104" s="63"/>
      <c r="B104" s="107" t="s">
        <v>154</v>
      </c>
      <c r="C104" s="107"/>
      <c r="D104" s="63" t="s">
        <v>24</v>
      </c>
      <c r="E104" s="63" t="s">
        <v>67</v>
      </c>
      <c r="F104" s="63" t="s">
        <v>169</v>
      </c>
      <c r="G104" s="63" t="s">
        <v>105</v>
      </c>
      <c r="H104" s="65">
        <f>H105</f>
        <v>0</v>
      </c>
      <c r="I104" s="65">
        <f t="shared" si="29"/>
        <v>1769996</v>
      </c>
      <c r="J104" s="65">
        <f t="shared" si="29"/>
        <v>1840795</v>
      </c>
    </row>
    <row r="105" spans="1:10" s="54" customFormat="1" ht="46.5" customHeight="1" x14ac:dyDescent="0.2">
      <c r="A105" s="63"/>
      <c r="B105" s="112" t="s">
        <v>155</v>
      </c>
      <c r="C105" s="112"/>
      <c r="D105" s="63" t="s">
        <v>24</v>
      </c>
      <c r="E105" s="63" t="s">
        <v>67</v>
      </c>
      <c r="F105" s="63" t="s">
        <v>169</v>
      </c>
      <c r="G105" s="63" t="s">
        <v>29</v>
      </c>
      <c r="H105" s="65">
        <v>0</v>
      </c>
      <c r="I105" s="65">
        <v>1769996</v>
      </c>
      <c r="J105" s="76">
        <v>1840795</v>
      </c>
    </row>
    <row r="106" spans="1:10" s="54" customFormat="1" ht="45" customHeight="1" x14ac:dyDescent="0.2">
      <c r="A106" s="57"/>
      <c r="B106" s="90" t="s">
        <v>72</v>
      </c>
      <c r="C106" s="90"/>
      <c r="D106" s="63" t="s">
        <v>24</v>
      </c>
      <c r="E106" s="57" t="s">
        <v>71</v>
      </c>
      <c r="F106" s="57"/>
      <c r="G106" s="57"/>
      <c r="H106" s="60">
        <f>H107</f>
        <v>255345.52</v>
      </c>
      <c r="I106" s="60">
        <f t="shared" ref="I106:J108" si="30">I107</f>
        <v>40000</v>
      </c>
      <c r="J106" s="60">
        <f t="shared" si="30"/>
        <v>40000</v>
      </c>
    </row>
    <row r="107" spans="1:10" s="54" customFormat="1" ht="53.25" customHeight="1" x14ac:dyDescent="0.2">
      <c r="A107" s="57"/>
      <c r="B107" s="90" t="s">
        <v>167</v>
      </c>
      <c r="C107" s="90"/>
      <c r="D107" s="63" t="s">
        <v>24</v>
      </c>
      <c r="E107" s="57" t="s">
        <v>71</v>
      </c>
      <c r="F107" s="57" t="s">
        <v>75</v>
      </c>
      <c r="G107" s="57"/>
      <c r="H107" s="60">
        <f>H108+H110</f>
        <v>255345.52</v>
      </c>
      <c r="I107" s="60">
        <f t="shared" ref="I107:J107" si="31">I108+I110</f>
        <v>40000</v>
      </c>
      <c r="J107" s="60">
        <f t="shared" si="31"/>
        <v>40000</v>
      </c>
    </row>
    <row r="108" spans="1:10" s="54" customFormat="1" ht="72.75" customHeight="1" x14ac:dyDescent="0.2">
      <c r="A108" s="63"/>
      <c r="B108" s="100" t="s">
        <v>103</v>
      </c>
      <c r="C108" s="100"/>
      <c r="D108" s="63" t="s">
        <v>24</v>
      </c>
      <c r="E108" s="63" t="s">
        <v>71</v>
      </c>
      <c r="F108" s="63" t="s">
        <v>75</v>
      </c>
      <c r="G108" s="63" t="s">
        <v>105</v>
      </c>
      <c r="H108" s="65">
        <f>H109</f>
        <v>30400</v>
      </c>
      <c r="I108" s="65">
        <f t="shared" si="30"/>
        <v>40000</v>
      </c>
      <c r="J108" s="65">
        <f t="shared" si="30"/>
        <v>40000</v>
      </c>
    </row>
    <row r="109" spans="1:10" s="54" customFormat="1" ht="34.5" customHeight="1" x14ac:dyDescent="0.2">
      <c r="A109" s="63"/>
      <c r="B109" s="100" t="s">
        <v>30</v>
      </c>
      <c r="C109" s="100"/>
      <c r="D109" s="63" t="s">
        <v>24</v>
      </c>
      <c r="E109" s="63" t="s">
        <v>71</v>
      </c>
      <c r="F109" s="63" t="s">
        <v>75</v>
      </c>
      <c r="G109" s="63" t="s">
        <v>29</v>
      </c>
      <c r="H109" s="65">
        <v>30400</v>
      </c>
      <c r="I109" s="65">
        <v>40000</v>
      </c>
      <c r="J109" s="65">
        <v>40000</v>
      </c>
    </row>
    <row r="110" spans="1:10" s="54" customFormat="1" ht="36.75" customHeight="1" x14ac:dyDescent="0.2">
      <c r="A110" s="63"/>
      <c r="B110" s="110" t="s">
        <v>172</v>
      </c>
      <c r="C110" s="110"/>
      <c r="D110" s="63" t="s">
        <v>24</v>
      </c>
      <c r="E110" s="63" t="s">
        <v>71</v>
      </c>
      <c r="F110" s="63" t="s">
        <v>191</v>
      </c>
      <c r="G110" s="63" t="s">
        <v>171</v>
      </c>
      <c r="H110" s="65">
        <f>H111</f>
        <v>224945.52</v>
      </c>
      <c r="I110" s="65">
        <f t="shared" ref="I110:J110" si="32">I111</f>
        <v>0</v>
      </c>
      <c r="J110" s="65">
        <f t="shared" si="32"/>
        <v>0</v>
      </c>
    </row>
    <row r="111" spans="1:10" s="54" customFormat="1" ht="34.5" customHeight="1" x14ac:dyDescent="0.2">
      <c r="A111" s="63"/>
      <c r="B111" s="110" t="s">
        <v>34</v>
      </c>
      <c r="C111" s="110"/>
      <c r="D111" s="63" t="s">
        <v>24</v>
      </c>
      <c r="E111" s="63" t="s">
        <v>71</v>
      </c>
      <c r="F111" s="63" t="s">
        <v>75</v>
      </c>
      <c r="G111" s="63" t="s">
        <v>33</v>
      </c>
      <c r="H111" s="65">
        <v>224945.52</v>
      </c>
      <c r="I111" s="65">
        <v>0</v>
      </c>
      <c r="J111" s="65">
        <v>0</v>
      </c>
    </row>
    <row r="112" spans="1:10" s="54" customFormat="1" ht="29.25" customHeight="1" x14ac:dyDescent="0.2">
      <c r="A112" s="63"/>
      <c r="B112" s="90" t="s">
        <v>114</v>
      </c>
      <c r="C112" s="90"/>
      <c r="D112" s="57" t="s">
        <v>24</v>
      </c>
      <c r="E112" s="57" t="s">
        <v>145</v>
      </c>
      <c r="F112" s="57"/>
      <c r="G112" s="57"/>
      <c r="H112" s="60">
        <f>H113+H127+H119</f>
        <v>39348317.079999998</v>
      </c>
      <c r="I112" s="60">
        <f>I113+I127+I119</f>
        <v>43046588</v>
      </c>
      <c r="J112" s="60">
        <f>J113+J127+J119</f>
        <v>3344323</v>
      </c>
    </row>
    <row r="113" spans="1:10" s="54" customFormat="1" ht="28.5" customHeight="1" x14ac:dyDescent="0.2">
      <c r="A113" s="57"/>
      <c r="B113" s="90" t="s">
        <v>77</v>
      </c>
      <c r="C113" s="90"/>
      <c r="D113" s="63" t="s">
        <v>24</v>
      </c>
      <c r="E113" s="57" t="s">
        <v>76</v>
      </c>
      <c r="F113" s="57"/>
      <c r="G113" s="57"/>
      <c r="H113" s="60">
        <f t="shared" ref="H113:J113" si="33">H114</f>
        <v>120052.08</v>
      </c>
      <c r="I113" s="60">
        <f t="shared" si="33"/>
        <v>120052</v>
      </c>
      <c r="J113" s="60">
        <f t="shared" si="33"/>
        <v>120052</v>
      </c>
    </row>
    <row r="114" spans="1:10" s="54" customFormat="1" ht="62.25" customHeight="1" x14ac:dyDescent="0.2">
      <c r="A114" s="57"/>
      <c r="B114" s="90" t="s">
        <v>79</v>
      </c>
      <c r="C114" s="90"/>
      <c r="D114" s="63" t="s">
        <v>24</v>
      </c>
      <c r="E114" s="57" t="s">
        <v>76</v>
      </c>
      <c r="F114" s="57" t="s">
        <v>78</v>
      </c>
      <c r="G114" s="57"/>
      <c r="H114" s="60">
        <f>SUM(H116:H117)</f>
        <v>120052.08</v>
      </c>
      <c r="I114" s="60">
        <f t="shared" ref="I114:J114" si="34">SUM(I116:I117)</f>
        <v>120052</v>
      </c>
      <c r="J114" s="60">
        <f t="shared" si="34"/>
        <v>120052</v>
      </c>
    </row>
    <row r="115" spans="1:10" s="54" customFormat="1" ht="62.25" customHeight="1" x14ac:dyDescent="0.2">
      <c r="A115" s="57"/>
      <c r="B115" s="100" t="s">
        <v>103</v>
      </c>
      <c r="C115" s="100"/>
      <c r="D115" s="63" t="s">
        <v>24</v>
      </c>
      <c r="E115" s="63" t="s">
        <v>76</v>
      </c>
      <c r="F115" s="63" t="s">
        <v>182</v>
      </c>
      <c r="G115" s="63" t="s">
        <v>105</v>
      </c>
      <c r="H115" s="65">
        <f>H116</f>
        <v>7500</v>
      </c>
      <c r="I115" s="65">
        <f t="shared" ref="I115:J115" si="35">I116</f>
        <v>7500</v>
      </c>
      <c r="J115" s="65">
        <f t="shared" si="35"/>
        <v>7500</v>
      </c>
    </row>
    <row r="116" spans="1:10" s="54" customFormat="1" ht="62.25" customHeight="1" x14ac:dyDescent="0.2">
      <c r="A116" s="57"/>
      <c r="B116" s="100" t="s">
        <v>30</v>
      </c>
      <c r="C116" s="100"/>
      <c r="D116" s="63" t="s">
        <v>24</v>
      </c>
      <c r="E116" s="63" t="s">
        <v>76</v>
      </c>
      <c r="F116" s="63" t="s">
        <v>182</v>
      </c>
      <c r="G116" s="63" t="s">
        <v>29</v>
      </c>
      <c r="H116" s="65">
        <v>7500</v>
      </c>
      <c r="I116" s="65">
        <v>7500</v>
      </c>
      <c r="J116" s="65">
        <v>7500</v>
      </c>
    </row>
    <row r="117" spans="1:10" s="54" customFormat="1" ht="66" customHeight="1" x14ac:dyDescent="0.2">
      <c r="A117" s="63"/>
      <c r="B117" s="100" t="s">
        <v>103</v>
      </c>
      <c r="C117" s="100"/>
      <c r="D117" s="63" t="s">
        <v>24</v>
      </c>
      <c r="E117" s="63" t="s">
        <v>76</v>
      </c>
      <c r="F117" s="63" t="s">
        <v>78</v>
      </c>
      <c r="G117" s="63" t="s">
        <v>105</v>
      </c>
      <c r="H117" s="65">
        <f>H118</f>
        <v>112552.08</v>
      </c>
      <c r="I117" s="65">
        <v>112552</v>
      </c>
      <c r="J117" s="65">
        <v>112552</v>
      </c>
    </row>
    <row r="118" spans="1:10" s="54" customFormat="1" ht="36.75" customHeight="1" x14ac:dyDescent="0.2">
      <c r="A118" s="63"/>
      <c r="B118" s="100" t="s">
        <v>30</v>
      </c>
      <c r="C118" s="100"/>
      <c r="D118" s="63" t="s">
        <v>24</v>
      </c>
      <c r="E118" s="63" t="s">
        <v>76</v>
      </c>
      <c r="F118" s="63" t="s">
        <v>78</v>
      </c>
      <c r="G118" s="63" t="s">
        <v>29</v>
      </c>
      <c r="H118" s="65">
        <v>112552.08</v>
      </c>
      <c r="I118" s="65">
        <v>112552</v>
      </c>
      <c r="J118" s="65">
        <v>112552</v>
      </c>
    </row>
    <row r="119" spans="1:10" s="54" customFormat="1" ht="36.75" customHeight="1" x14ac:dyDescent="0.2">
      <c r="A119" s="63"/>
      <c r="B119" s="105" t="s">
        <v>149</v>
      </c>
      <c r="C119" s="105"/>
      <c r="D119" s="57" t="s">
        <v>24</v>
      </c>
      <c r="E119" s="57" t="s">
        <v>150</v>
      </c>
      <c r="F119" s="63"/>
      <c r="G119" s="63"/>
      <c r="H119" s="60">
        <f>H123</f>
        <v>35588260</v>
      </c>
      <c r="I119" s="60">
        <f t="shared" ref="I119:J119" si="36">I123</f>
        <v>40980720</v>
      </c>
      <c r="J119" s="60">
        <f t="shared" si="36"/>
        <v>807191</v>
      </c>
    </row>
    <row r="120" spans="1:10" s="54" customFormat="1" ht="48" hidden="1" customHeight="1" x14ac:dyDescent="0.2">
      <c r="A120" s="57"/>
      <c r="B120" s="90" t="s">
        <v>74</v>
      </c>
      <c r="C120" s="90"/>
      <c r="D120" s="63" t="s">
        <v>24</v>
      </c>
      <c r="E120" s="57" t="s">
        <v>150</v>
      </c>
      <c r="F120" s="57" t="s">
        <v>73</v>
      </c>
      <c r="G120" s="57"/>
      <c r="H120" s="60">
        <f>H121</f>
        <v>0</v>
      </c>
      <c r="I120" s="60">
        <f t="shared" ref="I120:J121" si="37">I121</f>
        <v>0</v>
      </c>
      <c r="J120" s="60">
        <f t="shared" si="37"/>
        <v>0</v>
      </c>
    </row>
    <row r="121" spans="1:10" s="54" customFormat="1" ht="71.25" hidden="1" customHeight="1" x14ac:dyDescent="0.2">
      <c r="A121" s="57"/>
      <c r="B121" s="100" t="s">
        <v>103</v>
      </c>
      <c r="C121" s="100"/>
      <c r="D121" s="63" t="s">
        <v>24</v>
      </c>
      <c r="E121" s="63" t="s">
        <v>150</v>
      </c>
      <c r="F121" s="63" t="s">
        <v>73</v>
      </c>
      <c r="G121" s="63" t="s">
        <v>105</v>
      </c>
      <c r="H121" s="65">
        <f>H122</f>
        <v>0</v>
      </c>
      <c r="I121" s="65">
        <f t="shared" si="37"/>
        <v>0</v>
      </c>
      <c r="J121" s="65">
        <f t="shared" si="37"/>
        <v>0</v>
      </c>
    </row>
    <row r="122" spans="1:10" s="54" customFormat="1" ht="33" hidden="1" customHeight="1" x14ac:dyDescent="0.2">
      <c r="A122" s="63"/>
      <c r="B122" s="100" t="s">
        <v>30</v>
      </c>
      <c r="C122" s="100"/>
      <c r="D122" s="63" t="s">
        <v>24</v>
      </c>
      <c r="E122" s="63" t="s">
        <v>150</v>
      </c>
      <c r="F122" s="63" t="s">
        <v>73</v>
      </c>
      <c r="G122" s="63" t="s">
        <v>29</v>
      </c>
      <c r="H122" s="65">
        <v>0</v>
      </c>
      <c r="I122" s="65">
        <v>0</v>
      </c>
      <c r="J122" s="65">
        <v>0</v>
      </c>
    </row>
    <row r="123" spans="1:10" s="54" customFormat="1" ht="33" customHeight="1" x14ac:dyDescent="0.2">
      <c r="A123" s="63"/>
      <c r="B123" s="115" t="s">
        <v>74</v>
      </c>
      <c r="C123" s="115"/>
      <c r="D123" s="57" t="s">
        <v>24</v>
      </c>
      <c r="E123" s="57" t="s">
        <v>150</v>
      </c>
      <c r="F123" s="78" t="s">
        <v>203</v>
      </c>
      <c r="G123" s="57"/>
      <c r="H123" s="60">
        <f>H124</f>
        <v>35588260</v>
      </c>
      <c r="I123" s="60">
        <f>I124</f>
        <v>40980720</v>
      </c>
      <c r="J123" s="60">
        <f>J124</f>
        <v>807191</v>
      </c>
    </row>
    <row r="124" spans="1:10" s="54" customFormat="1" ht="51.75" customHeight="1" x14ac:dyDescent="0.2">
      <c r="A124" s="63"/>
      <c r="B124" s="107" t="s">
        <v>157</v>
      </c>
      <c r="C124" s="107"/>
      <c r="D124" s="63" t="s">
        <v>24</v>
      </c>
      <c r="E124" s="63" t="s">
        <v>150</v>
      </c>
      <c r="F124" s="79" t="s">
        <v>204</v>
      </c>
      <c r="G124" s="63" t="s">
        <v>160</v>
      </c>
      <c r="H124" s="65">
        <f>H125+H126</f>
        <v>35588260</v>
      </c>
      <c r="I124" s="65">
        <f t="shared" ref="I124:J124" si="38">I125+I126</f>
        <v>40980720</v>
      </c>
      <c r="J124" s="65">
        <f t="shared" si="38"/>
        <v>807191</v>
      </c>
    </row>
    <row r="125" spans="1:10" s="54" customFormat="1" ht="106.5" customHeight="1" x14ac:dyDescent="0.2">
      <c r="A125" s="86"/>
      <c r="B125" s="91" t="s">
        <v>205</v>
      </c>
      <c r="C125" s="91"/>
      <c r="D125" s="86" t="s">
        <v>24</v>
      </c>
      <c r="E125" s="86" t="s">
        <v>150</v>
      </c>
      <c r="F125" s="79" t="s">
        <v>206</v>
      </c>
      <c r="G125" s="86" t="s">
        <v>161</v>
      </c>
      <c r="H125" s="65">
        <v>100000</v>
      </c>
      <c r="I125" s="65">
        <v>0</v>
      </c>
      <c r="J125" s="65">
        <v>0</v>
      </c>
    </row>
    <row r="126" spans="1:10" s="54" customFormat="1" ht="33" customHeight="1" x14ac:dyDescent="0.2">
      <c r="A126" s="63"/>
      <c r="B126" s="116" t="s">
        <v>158</v>
      </c>
      <c r="C126" s="116"/>
      <c r="D126" s="87" t="s">
        <v>24</v>
      </c>
      <c r="E126" s="87" t="s">
        <v>150</v>
      </c>
      <c r="F126" s="88" t="s">
        <v>159</v>
      </c>
      <c r="G126" s="87" t="s">
        <v>161</v>
      </c>
      <c r="H126" s="89">
        <v>35488260</v>
      </c>
      <c r="I126" s="89">
        <v>40980720</v>
      </c>
      <c r="J126" s="89">
        <v>807191</v>
      </c>
    </row>
    <row r="127" spans="1:10" s="54" customFormat="1" ht="23.25" customHeight="1" x14ac:dyDescent="0.2">
      <c r="A127" s="57"/>
      <c r="B127" s="90" t="s">
        <v>81</v>
      </c>
      <c r="C127" s="90"/>
      <c r="D127" s="63" t="s">
        <v>24</v>
      </c>
      <c r="E127" s="57" t="s">
        <v>80</v>
      </c>
      <c r="F127" s="57"/>
      <c r="G127" s="57"/>
      <c r="H127" s="60">
        <f>H128+H132+H135+H141+H144+H147+H150+H153+H156</f>
        <v>3640005</v>
      </c>
      <c r="I127" s="60">
        <f t="shared" ref="I127:J127" si="39">I128+I132+I135+I141+I144+I147+I150+I153+I156</f>
        <v>1945816</v>
      </c>
      <c r="J127" s="60">
        <f t="shared" si="39"/>
        <v>2417080</v>
      </c>
    </row>
    <row r="128" spans="1:10" s="54" customFormat="1" ht="50.25" customHeight="1" x14ac:dyDescent="0.2">
      <c r="A128" s="57"/>
      <c r="B128" s="90" t="s">
        <v>83</v>
      </c>
      <c r="C128" s="90"/>
      <c r="D128" s="63" t="s">
        <v>24</v>
      </c>
      <c r="E128" s="57" t="s">
        <v>80</v>
      </c>
      <c r="F128" s="57" t="s">
        <v>82</v>
      </c>
      <c r="G128" s="57"/>
      <c r="H128" s="60">
        <f>H129</f>
        <v>1559710</v>
      </c>
      <c r="I128" s="60">
        <f t="shared" ref="I128" si="40">I129</f>
        <v>1772600</v>
      </c>
      <c r="J128" s="60">
        <f>J129</f>
        <v>2034980</v>
      </c>
    </row>
    <row r="129" spans="1:10" s="54" customFormat="1" ht="69" customHeight="1" x14ac:dyDescent="0.2">
      <c r="A129" s="63"/>
      <c r="B129" s="100" t="s">
        <v>103</v>
      </c>
      <c r="C129" s="100"/>
      <c r="D129" s="63" t="s">
        <v>24</v>
      </c>
      <c r="E129" s="63" t="s">
        <v>80</v>
      </c>
      <c r="F129" s="63" t="s">
        <v>82</v>
      </c>
      <c r="G129" s="63" t="s">
        <v>105</v>
      </c>
      <c r="H129" s="65">
        <f>H130+H131</f>
        <v>1559710</v>
      </c>
      <c r="I129" s="65">
        <f t="shared" ref="I129:J129" si="41">I130+I131</f>
        <v>1772600</v>
      </c>
      <c r="J129" s="65">
        <f t="shared" si="41"/>
        <v>2034980</v>
      </c>
    </row>
    <row r="130" spans="1:10" s="54" customFormat="1" ht="35.25" customHeight="1" x14ac:dyDescent="0.2">
      <c r="A130" s="63"/>
      <c r="B130" s="100" t="s">
        <v>30</v>
      </c>
      <c r="C130" s="100"/>
      <c r="D130" s="63" t="s">
        <v>24</v>
      </c>
      <c r="E130" s="63" t="s">
        <v>80</v>
      </c>
      <c r="F130" s="63" t="s">
        <v>82</v>
      </c>
      <c r="G130" s="63" t="s">
        <v>29</v>
      </c>
      <c r="H130" s="65">
        <v>259710</v>
      </c>
      <c r="I130" s="65">
        <v>662600</v>
      </c>
      <c r="J130" s="65">
        <v>919980</v>
      </c>
    </row>
    <row r="131" spans="1:10" s="54" customFormat="1" ht="35.25" customHeight="1" x14ac:dyDescent="0.2">
      <c r="A131" s="86"/>
      <c r="B131" s="176" t="s">
        <v>209</v>
      </c>
      <c r="C131" s="177"/>
      <c r="D131" s="86" t="s">
        <v>24</v>
      </c>
      <c r="E131" s="86" t="s">
        <v>80</v>
      </c>
      <c r="F131" s="86" t="s">
        <v>82</v>
      </c>
      <c r="G131" s="86" t="s">
        <v>200</v>
      </c>
      <c r="H131" s="65">
        <v>1300000</v>
      </c>
      <c r="I131" s="65">
        <v>1110000</v>
      </c>
      <c r="J131" s="65">
        <v>1115000</v>
      </c>
    </row>
    <row r="132" spans="1:10" s="54" customFormat="1" ht="58.5" customHeight="1" x14ac:dyDescent="0.2">
      <c r="A132" s="63"/>
      <c r="B132" s="98" t="s">
        <v>192</v>
      </c>
      <c r="C132" s="99"/>
      <c r="D132" s="57" t="s">
        <v>24</v>
      </c>
      <c r="E132" s="57" t="s">
        <v>80</v>
      </c>
      <c r="F132" s="57" t="s">
        <v>193</v>
      </c>
      <c r="G132" s="57"/>
      <c r="H132" s="60">
        <f>H133</f>
        <v>547400</v>
      </c>
      <c r="I132" s="60">
        <f t="shared" ref="I132:J133" si="42">I133</f>
        <v>0</v>
      </c>
      <c r="J132" s="60">
        <f t="shared" si="42"/>
        <v>0</v>
      </c>
    </row>
    <row r="133" spans="1:10" s="54" customFormat="1" ht="66" customHeight="1" x14ac:dyDescent="0.2">
      <c r="A133" s="63"/>
      <c r="B133" s="100" t="s">
        <v>103</v>
      </c>
      <c r="C133" s="100"/>
      <c r="D133" s="63" t="s">
        <v>24</v>
      </c>
      <c r="E133" s="63" t="s">
        <v>80</v>
      </c>
      <c r="F133" s="63" t="s">
        <v>193</v>
      </c>
      <c r="G133" s="63" t="s">
        <v>105</v>
      </c>
      <c r="H133" s="65">
        <f>H134</f>
        <v>547400</v>
      </c>
      <c r="I133" s="65">
        <f t="shared" si="42"/>
        <v>0</v>
      </c>
      <c r="J133" s="65">
        <f t="shared" si="42"/>
        <v>0</v>
      </c>
    </row>
    <row r="134" spans="1:10" s="54" customFormat="1" ht="40.5" customHeight="1" x14ac:dyDescent="0.2">
      <c r="A134" s="63"/>
      <c r="B134" s="100" t="s">
        <v>30</v>
      </c>
      <c r="C134" s="100"/>
      <c r="D134" s="63" t="s">
        <v>24</v>
      </c>
      <c r="E134" s="63" t="s">
        <v>80</v>
      </c>
      <c r="F134" s="63" t="s">
        <v>193</v>
      </c>
      <c r="G134" s="63" t="s">
        <v>29</v>
      </c>
      <c r="H134" s="65">
        <v>547400</v>
      </c>
      <c r="I134" s="65">
        <v>0</v>
      </c>
      <c r="J134" s="65">
        <v>0</v>
      </c>
    </row>
    <row r="135" spans="1:10" s="54" customFormat="1" ht="73.5" customHeight="1" x14ac:dyDescent="0.2">
      <c r="A135" s="57"/>
      <c r="B135" s="90" t="s">
        <v>85</v>
      </c>
      <c r="C135" s="90"/>
      <c r="D135" s="63" t="s">
        <v>24</v>
      </c>
      <c r="E135" s="57" t="s">
        <v>80</v>
      </c>
      <c r="F135" s="57" t="s">
        <v>84</v>
      </c>
      <c r="G135" s="57"/>
      <c r="H135" s="60">
        <f>H136</f>
        <v>50000</v>
      </c>
      <c r="I135" s="60">
        <f t="shared" ref="I135:J136" si="43">I136</f>
        <v>70000</v>
      </c>
      <c r="J135" s="60">
        <f t="shared" si="43"/>
        <v>0</v>
      </c>
    </row>
    <row r="136" spans="1:10" s="54" customFormat="1" ht="69.75" customHeight="1" x14ac:dyDescent="0.2">
      <c r="A136" s="63"/>
      <c r="B136" s="100" t="s">
        <v>103</v>
      </c>
      <c r="C136" s="100"/>
      <c r="D136" s="63" t="s">
        <v>24</v>
      </c>
      <c r="E136" s="63" t="s">
        <v>80</v>
      </c>
      <c r="F136" s="63" t="s">
        <v>84</v>
      </c>
      <c r="G136" s="63" t="s">
        <v>105</v>
      </c>
      <c r="H136" s="65">
        <f>H137</f>
        <v>50000</v>
      </c>
      <c r="I136" s="65">
        <f t="shared" si="43"/>
        <v>70000</v>
      </c>
      <c r="J136" s="65">
        <f t="shared" si="43"/>
        <v>0</v>
      </c>
    </row>
    <row r="137" spans="1:10" s="54" customFormat="1" ht="24" customHeight="1" x14ac:dyDescent="0.2">
      <c r="A137" s="63"/>
      <c r="B137" s="100" t="s">
        <v>30</v>
      </c>
      <c r="C137" s="100"/>
      <c r="D137" s="63" t="s">
        <v>24</v>
      </c>
      <c r="E137" s="63" t="s">
        <v>80</v>
      </c>
      <c r="F137" s="63" t="s">
        <v>84</v>
      </c>
      <c r="G137" s="63" t="s">
        <v>29</v>
      </c>
      <c r="H137" s="65">
        <v>50000</v>
      </c>
      <c r="I137" s="65">
        <v>70000</v>
      </c>
      <c r="J137" s="65">
        <v>0</v>
      </c>
    </row>
    <row r="138" spans="1:10" s="54" customFormat="1" ht="51" hidden="1" customHeight="1" x14ac:dyDescent="0.2">
      <c r="A138" s="57"/>
      <c r="B138" s="90" t="s">
        <v>86</v>
      </c>
      <c r="C138" s="90"/>
      <c r="D138" s="63" t="s">
        <v>24</v>
      </c>
      <c r="E138" s="57" t="s">
        <v>80</v>
      </c>
      <c r="F138" s="57" t="s">
        <v>162</v>
      </c>
      <c r="G138" s="57"/>
      <c r="H138" s="60">
        <f>H139</f>
        <v>0</v>
      </c>
      <c r="I138" s="60">
        <f t="shared" ref="I138:J139" si="44">I139</f>
        <v>0</v>
      </c>
      <c r="J138" s="60">
        <f t="shared" si="44"/>
        <v>0</v>
      </c>
    </row>
    <row r="139" spans="1:10" s="54" customFormat="1" ht="69.75" hidden="1" customHeight="1" x14ac:dyDescent="0.2">
      <c r="A139" s="57"/>
      <c r="B139" s="90" t="s">
        <v>103</v>
      </c>
      <c r="C139" s="90"/>
      <c r="D139" s="63" t="s">
        <v>24</v>
      </c>
      <c r="E139" s="57" t="s">
        <v>80</v>
      </c>
      <c r="F139" s="57" t="s">
        <v>162</v>
      </c>
      <c r="G139" s="57" t="s">
        <v>105</v>
      </c>
      <c r="H139" s="60">
        <f>H140</f>
        <v>0</v>
      </c>
      <c r="I139" s="60">
        <f t="shared" si="44"/>
        <v>0</v>
      </c>
      <c r="J139" s="60">
        <f t="shared" si="44"/>
        <v>0</v>
      </c>
    </row>
    <row r="140" spans="1:10" s="54" customFormat="1" ht="38.25" hidden="1" customHeight="1" x14ac:dyDescent="0.2">
      <c r="A140" s="63"/>
      <c r="B140" s="100" t="s">
        <v>30</v>
      </c>
      <c r="C140" s="100"/>
      <c r="D140" s="63" t="s">
        <v>24</v>
      </c>
      <c r="E140" s="63" t="s">
        <v>80</v>
      </c>
      <c r="F140" s="63"/>
      <c r="G140" s="63" t="s">
        <v>29</v>
      </c>
      <c r="H140" s="65">
        <v>0</v>
      </c>
      <c r="I140" s="65">
        <v>0</v>
      </c>
      <c r="J140" s="65">
        <v>0</v>
      </c>
    </row>
    <row r="141" spans="1:10" s="54" customFormat="1" ht="55.5" customHeight="1" x14ac:dyDescent="0.2">
      <c r="A141" s="57"/>
      <c r="B141" s="105" t="s">
        <v>143</v>
      </c>
      <c r="C141" s="105"/>
      <c r="D141" s="57" t="s">
        <v>24</v>
      </c>
      <c r="E141" s="57" t="s">
        <v>80</v>
      </c>
      <c r="F141" s="57" t="s">
        <v>144</v>
      </c>
      <c r="G141" s="57"/>
      <c r="H141" s="60">
        <f>H142</f>
        <v>0</v>
      </c>
      <c r="I141" s="60">
        <f t="shared" ref="I141:J142" si="45">I142</f>
        <v>27400</v>
      </c>
      <c r="J141" s="60">
        <f t="shared" si="45"/>
        <v>22100</v>
      </c>
    </row>
    <row r="142" spans="1:10" s="54" customFormat="1" ht="63" customHeight="1" x14ac:dyDescent="0.2">
      <c r="A142" s="63"/>
      <c r="B142" s="100" t="s">
        <v>103</v>
      </c>
      <c r="C142" s="100"/>
      <c r="D142" s="63" t="s">
        <v>24</v>
      </c>
      <c r="E142" s="63" t="s">
        <v>80</v>
      </c>
      <c r="F142" s="63" t="s">
        <v>144</v>
      </c>
      <c r="G142" s="63" t="s">
        <v>105</v>
      </c>
      <c r="H142" s="65">
        <f>H143</f>
        <v>0</v>
      </c>
      <c r="I142" s="65">
        <f t="shared" si="45"/>
        <v>27400</v>
      </c>
      <c r="J142" s="65">
        <f t="shared" si="45"/>
        <v>22100</v>
      </c>
    </row>
    <row r="143" spans="1:10" s="54" customFormat="1" ht="38.25" customHeight="1" x14ac:dyDescent="0.2">
      <c r="A143" s="63"/>
      <c r="B143" s="100" t="s">
        <v>30</v>
      </c>
      <c r="C143" s="100"/>
      <c r="D143" s="63" t="s">
        <v>24</v>
      </c>
      <c r="E143" s="63" t="s">
        <v>80</v>
      </c>
      <c r="F143" s="63" t="s">
        <v>144</v>
      </c>
      <c r="G143" s="63" t="s">
        <v>29</v>
      </c>
      <c r="H143" s="65">
        <v>0</v>
      </c>
      <c r="I143" s="65">
        <v>27400</v>
      </c>
      <c r="J143" s="65">
        <v>22100</v>
      </c>
    </row>
    <row r="144" spans="1:10" s="54" customFormat="1" ht="64.5" customHeight="1" x14ac:dyDescent="0.2">
      <c r="A144" s="63"/>
      <c r="B144" s="105" t="s">
        <v>164</v>
      </c>
      <c r="C144" s="105"/>
      <c r="D144" s="57" t="s">
        <v>24</v>
      </c>
      <c r="E144" s="57" t="s">
        <v>80</v>
      </c>
      <c r="F144" s="57" t="s">
        <v>140</v>
      </c>
      <c r="G144" s="57"/>
      <c r="H144" s="60">
        <f>H145</f>
        <v>593816</v>
      </c>
      <c r="I144" s="60">
        <f t="shared" ref="I144:J145" si="46">I145</f>
        <v>0</v>
      </c>
      <c r="J144" s="60">
        <f t="shared" si="46"/>
        <v>0</v>
      </c>
    </row>
    <row r="145" spans="1:10" s="54" customFormat="1" ht="31.5" customHeight="1" x14ac:dyDescent="0.2">
      <c r="A145" s="63"/>
      <c r="B145" s="100" t="s">
        <v>103</v>
      </c>
      <c r="C145" s="100"/>
      <c r="D145" s="63" t="s">
        <v>24</v>
      </c>
      <c r="E145" s="63" t="s">
        <v>80</v>
      </c>
      <c r="F145" s="63" t="s">
        <v>140</v>
      </c>
      <c r="G145" s="63" t="s">
        <v>105</v>
      </c>
      <c r="H145" s="65">
        <f>H146</f>
        <v>593816</v>
      </c>
      <c r="I145" s="65">
        <f t="shared" si="46"/>
        <v>0</v>
      </c>
      <c r="J145" s="65">
        <f t="shared" si="46"/>
        <v>0</v>
      </c>
    </row>
    <row r="146" spans="1:10" s="54" customFormat="1" ht="31.5" customHeight="1" x14ac:dyDescent="0.2">
      <c r="A146" s="63"/>
      <c r="B146" s="100" t="s">
        <v>30</v>
      </c>
      <c r="C146" s="100"/>
      <c r="D146" s="63" t="s">
        <v>24</v>
      </c>
      <c r="E146" s="63" t="s">
        <v>80</v>
      </c>
      <c r="F146" s="63" t="s">
        <v>140</v>
      </c>
      <c r="G146" s="63" t="s">
        <v>29</v>
      </c>
      <c r="H146" s="65">
        <v>593816</v>
      </c>
      <c r="I146" s="65">
        <v>0</v>
      </c>
      <c r="J146" s="65">
        <v>0</v>
      </c>
    </row>
    <row r="147" spans="1:10" s="61" customFormat="1" ht="38.25" customHeight="1" x14ac:dyDescent="0.2">
      <c r="A147" s="57"/>
      <c r="B147" s="117" t="s">
        <v>86</v>
      </c>
      <c r="C147" s="117"/>
      <c r="D147" s="63" t="s">
        <v>24</v>
      </c>
      <c r="E147" s="63" t="s">
        <v>80</v>
      </c>
      <c r="F147" s="57" t="s">
        <v>162</v>
      </c>
      <c r="G147" s="57"/>
      <c r="H147" s="60">
        <f>H148</f>
        <v>889079</v>
      </c>
      <c r="I147" s="60">
        <f t="shared" ref="I147:J148" si="47">I148</f>
        <v>0</v>
      </c>
      <c r="J147" s="60">
        <f t="shared" si="47"/>
        <v>0</v>
      </c>
    </row>
    <row r="148" spans="1:10" s="54" customFormat="1" ht="48" customHeight="1" x14ac:dyDescent="0.2">
      <c r="A148" s="63"/>
      <c r="B148" s="107" t="s">
        <v>155</v>
      </c>
      <c r="C148" s="107"/>
      <c r="D148" s="63" t="s">
        <v>24</v>
      </c>
      <c r="E148" s="63" t="s">
        <v>80</v>
      </c>
      <c r="F148" s="63" t="s">
        <v>162</v>
      </c>
      <c r="G148" s="63" t="s">
        <v>105</v>
      </c>
      <c r="H148" s="65">
        <f>H149</f>
        <v>889079</v>
      </c>
      <c r="I148" s="65">
        <f t="shared" si="47"/>
        <v>0</v>
      </c>
      <c r="J148" s="65">
        <f t="shared" si="47"/>
        <v>0</v>
      </c>
    </row>
    <row r="149" spans="1:10" s="54" customFormat="1" ht="39" customHeight="1" x14ac:dyDescent="0.2">
      <c r="A149" s="63"/>
      <c r="B149" s="100" t="s">
        <v>30</v>
      </c>
      <c r="C149" s="100"/>
      <c r="D149" s="63" t="s">
        <v>24</v>
      </c>
      <c r="E149" s="63" t="s">
        <v>80</v>
      </c>
      <c r="F149" s="63" t="s">
        <v>162</v>
      </c>
      <c r="G149" s="63" t="s">
        <v>29</v>
      </c>
      <c r="H149" s="65">
        <v>889079</v>
      </c>
      <c r="I149" s="65">
        <v>0</v>
      </c>
      <c r="J149" s="65">
        <v>0</v>
      </c>
    </row>
    <row r="150" spans="1:10" s="54" customFormat="1" ht="39" customHeight="1" x14ac:dyDescent="0.2">
      <c r="A150" s="63"/>
      <c r="B150" s="106" t="s">
        <v>194</v>
      </c>
      <c r="C150" s="106"/>
      <c r="D150" s="57" t="s">
        <v>24</v>
      </c>
      <c r="E150" s="57" t="s">
        <v>80</v>
      </c>
      <c r="F150" s="57" t="s">
        <v>195</v>
      </c>
      <c r="G150" s="57"/>
      <c r="H150" s="60">
        <f>H151</f>
        <v>0</v>
      </c>
      <c r="I150" s="60">
        <f t="shared" ref="I150:J151" si="48">I151</f>
        <v>0</v>
      </c>
      <c r="J150" s="60">
        <f t="shared" si="48"/>
        <v>210000</v>
      </c>
    </row>
    <row r="151" spans="1:10" s="54" customFormat="1" ht="39" customHeight="1" x14ac:dyDescent="0.2">
      <c r="A151" s="63"/>
      <c r="B151" s="107" t="s">
        <v>155</v>
      </c>
      <c r="C151" s="107"/>
      <c r="D151" s="63" t="s">
        <v>24</v>
      </c>
      <c r="E151" s="63" t="s">
        <v>80</v>
      </c>
      <c r="F151" s="63" t="s">
        <v>195</v>
      </c>
      <c r="G151" s="63" t="s">
        <v>105</v>
      </c>
      <c r="H151" s="65">
        <f>H152</f>
        <v>0</v>
      </c>
      <c r="I151" s="65">
        <f t="shared" si="48"/>
        <v>0</v>
      </c>
      <c r="J151" s="65">
        <f t="shared" si="48"/>
        <v>210000</v>
      </c>
    </row>
    <row r="152" spans="1:10" s="54" customFormat="1" ht="39" customHeight="1" x14ac:dyDescent="0.2">
      <c r="A152" s="63"/>
      <c r="B152" s="100" t="s">
        <v>30</v>
      </c>
      <c r="C152" s="100"/>
      <c r="D152" s="63" t="s">
        <v>24</v>
      </c>
      <c r="E152" s="63" t="s">
        <v>80</v>
      </c>
      <c r="F152" s="63" t="s">
        <v>195</v>
      </c>
      <c r="G152" s="63" t="s">
        <v>29</v>
      </c>
      <c r="H152" s="65">
        <v>0</v>
      </c>
      <c r="I152" s="65">
        <v>0</v>
      </c>
      <c r="J152" s="65">
        <v>210000</v>
      </c>
    </row>
    <row r="153" spans="1:10" s="54" customFormat="1" ht="57" customHeight="1" x14ac:dyDescent="0.2">
      <c r="A153" s="57"/>
      <c r="B153" s="90" t="s">
        <v>87</v>
      </c>
      <c r="C153" s="90"/>
      <c r="D153" s="63" t="s">
        <v>24</v>
      </c>
      <c r="E153" s="57" t="s">
        <v>80</v>
      </c>
      <c r="F153" s="57" t="s">
        <v>170</v>
      </c>
      <c r="G153" s="57"/>
      <c r="H153" s="60">
        <f>H154</f>
        <v>0</v>
      </c>
      <c r="I153" s="60">
        <f t="shared" ref="I153:J154" si="49">I154</f>
        <v>0</v>
      </c>
      <c r="J153" s="60">
        <f t="shared" si="49"/>
        <v>150000</v>
      </c>
    </row>
    <row r="154" spans="1:10" s="54" customFormat="1" ht="70.5" customHeight="1" x14ac:dyDescent="0.2">
      <c r="A154" s="63"/>
      <c r="B154" s="100" t="s">
        <v>103</v>
      </c>
      <c r="C154" s="100"/>
      <c r="D154" s="63" t="s">
        <v>24</v>
      </c>
      <c r="E154" s="63" t="s">
        <v>80</v>
      </c>
      <c r="F154" s="63" t="s">
        <v>170</v>
      </c>
      <c r="G154" s="63" t="s">
        <v>105</v>
      </c>
      <c r="H154" s="65">
        <f>H155</f>
        <v>0</v>
      </c>
      <c r="I154" s="65">
        <f t="shared" si="49"/>
        <v>0</v>
      </c>
      <c r="J154" s="65">
        <f t="shared" si="49"/>
        <v>150000</v>
      </c>
    </row>
    <row r="155" spans="1:10" s="54" customFormat="1" ht="35.25" customHeight="1" x14ac:dyDescent="0.2">
      <c r="A155" s="63"/>
      <c r="B155" s="100" t="s">
        <v>30</v>
      </c>
      <c r="C155" s="100"/>
      <c r="D155" s="63" t="s">
        <v>24</v>
      </c>
      <c r="E155" s="63" t="s">
        <v>80</v>
      </c>
      <c r="F155" s="63" t="s">
        <v>170</v>
      </c>
      <c r="G155" s="63" t="s">
        <v>29</v>
      </c>
      <c r="H155" s="65">
        <v>0</v>
      </c>
      <c r="I155" s="65">
        <v>0</v>
      </c>
      <c r="J155" s="65">
        <v>150000</v>
      </c>
    </row>
    <row r="156" spans="1:10" s="54" customFormat="1" ht="49.5" customHeight="1" x14ac:dyDescent="0.2">
      <c r="A156" s="86"/>
      <c r="B156" s="92" t="s">
        <v>207</v>
      </c>
      <c r="C156" s="93"/>
      <c r="D156" s="86" t="s">
        <v>24</v>
      </c>
      <c r="E156" s="85" t="s">
        <v>80</v>
      </c>
      <c r="F156" s="85" t="s">
        <v>208</v>
      </c>
      <c r="G156" s="85"/>
      <c r="H156" s="60">
        <f>H157</f>
        <v>0</v>
      </c>
      <c r="I156" s="60">
        <f t="shared" ref="I156:J157" si="50">I157</f>
        <v>75816</v>
      </c>
      <c r="J156" s="60">
        <f t="shared" si="50"/>
        <v>0</v>
      </c>
    </row>
    <row r="157" spans="1:10" s="54" customFormat="1" ht="52.5" customHeight="1" x14ac:dyDescent="0.2">
      <c r="A157" s="86"/>
      <c r="B157" s="94" t="s">
        <v>154</v>
      </c>
      <c r="C157" s="95"/>
      <c r="D157" s="86" t="s">
        <v>24</v>
      </c>
      <c r="E157" s="86" t="s">
        <v>80</v>
      </c>
      <c r="F157" s="86" t="s">
        <v>208</v>
      </c>
      <c r="G157" s="86" t="s">
        <v>105</v>
      </c>
      <c r="H157" s="65">
        <f>H158</f>
        <v>0</v>
      </c>
      <c r="I157" s="65">
        <f t="shared" si="50"/>
        <v>75816</v>
      </c>
      <c r="J157" s="65">
        <f t="shared" si="50"/>
        <v>0</v>
      </c>
    </row>
    <row r="158" spans="1:10" s="54" customFormat="1" ht="51.75" customHeight="1" x14ac:dyDescent="0.2">
      <c r="A158" s="86"/>
      <c r="B158" s="96" t="s">
        <v>155</v>
      </c>
      <c r="C158" s="97"/>
      <c r="D158" s="86" t="s">
        <v>24</v>
      </c>
      <c r="E158" s="86" t="s">
        <v>80</v>
      </c>
      <c r="F158" s="86" t="s">
        <v>208</v>
      </c>
      <c r="G158" s="86" t="s">
        <v>29</v>
      </c>
      <c r="H158" s="65">
        <v>0</v>
      </c>
      <c r="I158" s="65">
        <v>75816</v>
      </c>
      <c r="J158" s="65">
        <v>0</v>
      </c>
    </row>
    <row r="159" spans="1:10" s="61" customFormat="1" ht="29.25" customHeight="1" x14ac:dyDescent="0.2">
      <c r="A159" s="57"/>
      <c r="B159" s="90" t="s">
        <v>115</v>
      </c>
      <c r="C159" s="90"/>
      <c r="D159" s="57" t="s">
        <v>24</v>
      </c>
      <c r="E159" s="57" t="s">
        <v>116</v>
      </c>
      <c r="F159" s="57"/>
      <c r="G159" s="57"/>
      <c r="H159" s="60">
        <f>H160</f>
        <v>25000</v>
      </c>
      <c r="I159" s="60">
        <f t="shared" ref="I159:J162" si="51">I160</f>
        <v>30000</v>
      </c>
      <c r="J159" s="60">
        <f t="shared" si="51"/>
        <v>30000</v>
      </c>
    </row>
    <row r="160" spans="1:10" s="54" customFormat="1" ht="26.25" customHeight="1" x14ac:dyDescent="0.2">
      <c r="A160" s="57"/>
      <c r="B160" s="90" t="s">
        <v>89</v>
      </c>
      <c r="C160" s="90"/>
      <c r="D160" s="63" t="s">
        <v>24</v>
      </c>
      <c r="E160" s="57" t="s">
        <v>88</v>
      </c>
      <c r="F160" s="57"/>
      <c r="G160" s="57"/>
      <c r="H160" s="60">
        <f>H161</f>
        <v>25000</v>
      </c>
      <c r="I160" s="60">
        <f t="shared" si="51"/>
        <v>30000</v>
      </c>
      <c r="J160" s="60">
        <f t="shared" si="51"/>
        <v>30000</v>
      </c>
    </row>
    <row r="161" spans="1:10" s="54" customFormat="1" ht="41.25" customHeight="1" x14ac:dyDescent="0.2">
      <c r="A161" s="57"/>
      <c r="B161" s="90" t="s">
        <v>91</v>
      </c>
      <c r="C161" s="90"/>
      <c r="D161" s="63" t="s">
        <v>24</v>
      </c>
      <c r="E161" s="57" t="s">
        <v>88</v>
      </c>
      <c r="F161" s="57" t="s">
        <v>90</v>
      </c>
      <c r="G161" s="57"/>
      <c r="H161" s="60">
        <f>H162</f>
        <v>25000</v>
      </c>
      <c r="I161" s="60">
        <f t="shared" si="51"/>
        <v>30000</v>
      </c>
      <c r="J161" s="60">
        <f t="shared" si="51"/>
        <v>30000</v>
      </c>
    </row>
    <row r="162" spans="1:10" s="54" customFormat="1" ht="71.25" customHeight="1" x14ac:dyDescent="0.2">
      <c r="A162" s="63"/>
      <c r="B162" s="100" t="s">
        <v>103</v>
      </c>
      <c r="C162" s="100"/>
      <c r="D162" s="63" t="s">
        <v>24</v>
      </c>
      <c r="E162" s="63" t="s">
        <v>88</v>
      </c>
      <c r="F162" s="63" t="s">
        <v>90</v>
      </c>
      <c r="G162" s="63" t="s">
        <v>105</v>
      </c>
      <c r="H162" s="65">
        <f>H163</f>
        <v>25000</v>
      </c>
      <c r="I162" s="65">
        <f t="shared" si="51"/>
        <v>30000</v>
      </c>
      <c r="J162" s="65">
        <f t="shared" si="51"/>
        <v>30000</v>
      </c>
    </row>
    <row r="163" spans="1:10" s="54" customFormat="1" ht="33" customHeight="1" x14ac:dyDescent="0.2">
      <c r="A163" s="63"/>
      <c r="B163" s="100" t="s">
        <v>30</v>
      </c>
      <c r="C163" s="100"/>
      <c r="D163" s="63" t="s">
        <v>24</v>
      </c>
      <c r="E163" s="63" t="s">
        <v>88</v>
      </c>
      <c r="F163" s="63" t="s">
        <v>90</v>
      </c>
      <c r="G163" s="63" t="s">
        <v>29</v>
      </c>
      <c r="H163" s="65">
        <v>25000</v>
      </c>
      <c r="I163" s="65">
        <v>30000</v>
      </c>
      <c r="J163" s="65">
        <v>30000</v>
      </c>
    </row>
    <row r="164" spans="1:10" s="61" customFormat="1" ht="26.25" customHeight="1" x14ac:dyDescent="0.2">
      <c r="A164" s="57"/>
      <c r="B164" s="90" t="s">
        <v>117</v>
      </c>
      <c r="C164" s="90"/>
      <c r="D164" s="57" t="s">
        <v>24</v>
      </c>
      <c r="E164" s="57" t="s">
        <v>138</v>
      </c>
      <c r="F164" s="57"/>
      <c r="G164" s="57"/>
      <c r="H164" s="60">
        <f>H165</f>
        <v>406376</v>
      </c>
      <c r="I164" s="60">
        <f t="shared" ref="I164:J167" si="52">I165</f>
        <v>406376</v>
      </c>
      <c r="J164" s="60">
        <f t="shared" si="52"/>
        <v>406376</v>
      </c>
    </row>
    <row r="165" spans="1:10" s="54" customFormat="1" ht="25.5" customHeight="1" x14ac:dyDescent="0.2">
      <c r="A165" s="57"/>
      <c r="B165" s="90" t="s">
        <v>93</v>
      </c>
      <c r="C165" s="90"/>
      <c r="D165" s="63" t="s">
        <v>24</v>
      </c>
      <c r="E165" s="57" t="s">
        <v>92</v>
      </c>
      <c r="F165" s="57"/>
      <c r="G165" s="57"/>
      <c r="H165" s="60">
        <f>H166</f>
        <v>406376</v>
      </c>
      <c r="I165" s="60">
        <f t="shared" si="52"/>
        <v>406376</v>
      </c>
      <c r="J165" s="60">
        <f t="shared" si="52"/>
        <v>406376</v>
      </c>
    </row>
    <row r="166" spans="1:10" s="54" customFormat="1" ht="40.5" customHeight="1" x14ac:dyDescent="0.2">
      <c r="A166" s="57"/>
      <c r="B166" s="90" t="s">
        <v>95</v>
      </c>
      <c r="C166" s="90"/>
      <c r="D166" s="63" t="s">
        <v>24</v>
      </c>
      <c r="E166" s="57" t="s">
        <v>92</v>
      </c>
      <c r="F166" s="57" t="s">
        <v>94</v>
      </c>
      <c r="G166" s="57"/>
      <c r="H166" s="60">
        <f>H167</f>
        <v>406376</v>
      </c>
      <c r="I166" s="60">
        <f t="shared" si="52"/>
        <v>406376</v>
      </c>
      <c r="J166" s="60">
        <f t="shared" si="52"/>
        <v>406376</v>
      </c>
    </row>
    <row r="167" spans="1:10" s="54" customFormat="1" ht="61.5" customHeight="1" x14ac:dyDescent="0.2">
      <c r="A167" s="63"/>
      <c r="B167" s="100" t="s">
        <v>118</v>
      </c>
      <c r="C167" s="100"/>
      <c r="D167" s="63" t="s">
        <v>24</v>
      </c>
      <c r="E167" s="63" t="s">
        <v>92</v>
      </c>
      <c r="F167" s="63" t="s">
        <v>94</v>
      </c>
      <c r="G167" s="63" t="s">
        <v>119</v>
      </c>
      <c r="H167" s="65">
        <f>H168</f>
        <v>406376</v>
      </c>
      <c r="I167" s="65">
        <f t="shared" si="52"/>
        <v>406376</v>
      </c>
      <c r="J167" s="65">
        <f t="shared" si="52"/>
        <v>406376</v>
      </c>
    </row>
    <row r="168" spans="1:10" s="54" customFormat="1" ht="68.25" customHeight="1" x14ac:dyDescent="0.2">
      <c r="A168" s="63"/>
      <c r="B168" s="100" t="s">
        <v>97</v>
      </c>
      <c r="C168" s="100"/>
      <c r="D168" s="63" t="s">
        <v>24</v>
      </c>
      <c r="E168" s="63" t="s">
        <v>92</v>
      </c>
      <c r="F168" s="63" t="s">
        <v>94</v>
      </c>
      <c r="G168" s="63" t="s">
        <v>96</v>
      </c>
      <c r="H168" s="65">
        <v>406376</v>
      </c>
      <c r="I168" s="65">
        <v>406376</v>
      </c>
      <c r="J168" s="65">
        <v>406376</v>
      </c>
    </row>
    <row r="169" spans="1:10" s="61" customFormat="1" ht="23.25" customHeight="1" x14ac:dyDescent="0.2">
      <c r="A169" s="57"/>
      <c r="B169" s="90" t="s">
        <v>120</v>
      </c>
      <c r="C169" s="90"/>
      <c r="D169" s="57" t="s">
        <v>24</v>
      </c>
      <c r="E169" s="57" t="s">
        <v>137</v>
      </c>
      <c r="F169" s="57"/>
      <c r="G169" s="57"/>
      <c r="H169" s="60">
        <f>H170</f>
        <v>10000</v>
      </c>
      <c r="I169" s="60">
        <f t="shared" ref="I169:J169" si="53">I170</f>
        <v>20000</v>
      </c>
      <c r="J169" s="60">
        <f t="shared" si="53"/>
        <v>20000</v>
      </c>
    </row>
    <row r="170" spans="1:10" s="54" customFormat="1" ht="27" customHeight="1" x14ac:dyDescent="0.2">
      <c r="A170" s="57"/>
      <c r="B170" s="90" t="s">
        <v>99</v>
      </c>
      <c r="C170" s="90"/>
      <c r="D170" s="63" t="s">
        <v>24</v>
      </c>
      <c r="E170" s="57" t="s">
        <v>98</v>
      </c>
      <c r="F170" s="57"/>
      <c r="G170" s="57"/>
      <c r="H170" s="60">
        <f>H171</f>
        <v>10000</v>
      </c>
      <c r="I170" s="60">
        <v>20000</v>
      </c>
      <c r="J170" s="60">
        <v>20000</v>
      </c>
    </row>
    <row r="171" spans="1:10" s="54" customFormat="1" ht="78" customHeight="1" x14ac:dyDescent="0.2">
      <c r="A171" s="57"/>
      <c r="B171" s="90" t="s">
        <v>136</v>
      </c>
      <c r="C171" s="90"/>
      <c r="D171" s="63" t="s">
        <v>24</v>
      </c>
      <c r="E171" s="57" t="s">
        <v>98</v>
      </c>
      <c r="F171" s="57" t="s">
        <v>100</v>
      </c>
      <c r="G171" s="57"/>
      <c r="H171" s="60">
        <f>H172</f>
        <v>10000</v>
      </c>
      <c r="I171" s="60">
        <f t="shared" ref="I171:J172" si="54">I172</f>
        <v>20000</v>
      </c>
      <c r="J171" s="60">
        <f t="shared" si="54"/>
        <v>20000</v>
      </c>
    </row>
    <row r="172" spans="1:10" s="54" customFormat="1" ht="72.75" customHeight="1" x14ac:dyDescent="0.2">
      <c r="A172" s="57"/>
      <c r="B172" s="100" t="s">
        <v>103</v>
      </c>
      <c r="C172" s="100"/>
      <c r="D172" s="63" t="s">
        <v>24</v>
      </c>
      <c r="E172" s="63" t="s">
        <v>98</v>
      </c>
      <c r="F172" s="63" t="s">
        <v>100</v>
      </c>
      <c r="G172" s="63" t="s">
        <v>105</v>
      </c>
      <c r="H172" s="65">
        <f>H173</f>
        <v>10000</v>
      </c>
      <c r="I172" s="65">
        <f t="shared" si="54"/>
        <v>20000</v>
      </c>
      <c r="J172" s="65">
        <f t="shared" si="54"/>
        <v>20000</v>
      </c>
    </row>
    <row r="173" spans="1:10" s="54" customFormat="1" ht="40.5" customHeight="1" x14ac:dyDescent="0.2">
      <c r="A173" s="63"/>
      <c r="B173" s="100" t="s">
        <v>30</v>
      </c>
      <c r="C173" s="100"/>
      <c r="D173" s="63" t="s">
        <v>24</v>
      </c>
      <c r="E173" s="63" t="s">
        <v>98</v>
      </c>
      <c r="F173" s="63" t="s">
        <v>100</v>
      </c>
      <c r="G173" s="63" t="s">
        <v>29</v>
      </c>
      <c r="H173" s="65">
        <v>10000</v>
      </c>
      <c r="I173" s="65">
        <v>20000</v>
      </c>
      <c r="J173" s="65">
        <v>20000</v>
      </c>
    </row>
    <row r="177" spans="1:10" ht="36.75" customHeight="1" x14ac:dyDescent="0.3">
      <c r="A177" s="118" t="s">
        <v>210</v>
      </c>
      <c r="B177" s="118"/>
      <c r="C177" s="118"/>
      <c r="D177" s="118"/>
      <c r="E177" s="118"/>
      <c r="F177" s="118"/>
      <c r="G177" s="118"/>
      <c r="H177" s="118"/>
      <c r="I177" s="118"/>
      <c r="J177" s="118"/>
    </row>
    <row r="178" spans="1:10" ht="57" customHeight="1" x14ac:dyDescent="0.3">
      <c r="A178" s="71" t="s">
        <v>3</v>
      </c>
      <c r="B178" s="135" t="s">
        <v>129</v>
      </c>
      <c r="C178" s="135"/>
      <c r="D178" s="136" t="s">
        <v>130</v>
      </c>
      <c r="E178" s="136"/>
      <c r="F178" s="136"/>
      <c r="G178" s="136"/>
      <c r="H178" s="57" t="s">
        <v>156</v>
      </c>
      <c r="I178" s="57" t="s">
        <v>181</v>
      </c>
      <c r="J178" s="57" t="s">
        <v>196</v>
      </c>
    </row>
    <row r="179" spans="1:10" ht="39" customHeight="1" x14ac:dyDescent="0.3">
      <c r="A179" s="73">
        <v>1</v>
      </c>
      <c r="B179" s="120" t="s">
        <v>132</v>
      </c>
      <c r="C179" s="121"/>
      <c r="D179" s="122" t="s">
        <v>131</v>
      </c>
      <c r="E179" s="123"/>
      <c r="F179" s="123"/>
      <c r="G179" s="124"/>
      <c r="H179" s="77">
        <v>-51421816.789999999</v>
      </c>
      <c r="I179" s="77">
        <v>-51603861</v>
      </c>
      <c r="J179" s="77">
        <v>-12979550</v>
      </c>
    </row>
    <row r="180" spans="1:10" ht="36" customHeight="1" x14ac:dyDescent="0.3">
      <c r="A180" s="73">
        <v>2</v>
      </c>
      <c r="B180" s="120" t="s">
        <v>133</v>
      </c>
      <c r="C180" s="121"/>
      <c r="D180" s="122" t="s">
        <v>134</v>
      </c>
      <c r="E180" s="123"/>
      <c r="F180" s="123"/>
      <c r="G180" s="124"/>
      <c r="H180" s="80">
        <f>H16</f>
        <v>51421816.789999999</v>
      </c>
      <c r="I180" s="80">
        <f>I16</f>
        <v>52418947</v>
      </c>
      <c r="J180" s="80">
        <f>J16</f>
        <v>12979550</v>
      </c>
    </row>
    <row r="181" spans="1:10" ht="21" customHeight="1" x14ac:dyDescent="0.3">
      <c r="A181" s="81"/>
      <c r="B181" s="125" t="s">
        <v>124</v>
      </c>
      <c r="C181" s="126"/>
      <c r="D181" s="125"/>
      <c r="E181" s="127"/>
      <c r="F181" s="127"/>
      <c r="G181" s="126"/>
      <c r="H181" s="82">
        <f>SUM(H179:H180)</f>
        <v>0</v>
      </c>
      <c r="I181" s="82">
        <f t="shared" ref="I181:J181" si="55">SUM(I179:I180)</f>
        <v>815086</v>
      </c>
      <c r="J181" s="82">
        <f t="shared" si="55"/>
        <v>0</v>
      </c>
    </row>
    <row r="186" spans="1:10" s="83" customFormat="1" ht="46.5" customHeight="1" x14ac:dyDescent="0.25">
      <c r="B186" s="114" t="s">
        <v>163</v>
      </c>
      <c r="C186" s="114"/>
      <c r="D186" s="114"/>
      <c r="E186" s="114"/>
      <c r="F186" s="114"/>
      <c r="H186" s="119" t="s">
        <v>184</v>
      </c>
      <c r="I186" s="119"/>
    </row>
  </sheetData>
  <mergeCells count="183">
    <mergeCell ref="B178:C178"/>
    <mergeCell ref="D178:G178"/>
    <mergeCell ref="B179:C179"/>
    <mergeCell ref="D179:G179"/>
    <mergeCell ref="B33:C33"/>
    <mergeCell ref="B99:C99"/>
    <mergeCell ref="B106:C106"/>
    <mergeCell ref="B114:C114"/>
    <mergeCell ref="B117:C117"/>
    <mergeCell ref="B107:C107"/>
    <mergeCell ref="B108:C108"/>
    <mergeCell ref="B109:C109"/>
    <mergeCell ref="B112:C112"/>
    <mergeCell ref="B113:C113"/>
    <mergeCell ref="B45:C45"/>
    <mergeCell ref="B63:C63"/>
    <mergeCell ref="B61:C61"/>
    <mergeCell ref="B60:C60"/>
    <mergeCell ref="B51:C51"/>
    <mergeCell ref="B50:C50"/>
    <mergeCell ref="B52:C52"/>
    <mergeCell ref="B49:C49"/>
    <mergeCell ref="B48:C48"/>
    <mergeCell ref="B47:C47"/>
    <mergeCell ref="H1:I1"/>
    <mergeCell ref="H2:J2"/>
    <mergeCell ref="H3:J3"/>
    <mergeCell ref="H4:J4"/>
    <mergeCell ref="B18:C18"/>
    <mergeCell ref="B19:C19"/>
    <mergeCell ref="B21:C21"/>
    <mergeCell ref="B25:C25"/>
    <mergeCell ref="A12:B12"/>
    <mergeCell ref="A13:A14"/>
    <mergeCell ref="B13:C14"/>
    <mergeCell ref="D13:G13"/>
    <mergeCell ref="H13:H14"/>
    <mergeCell ref="I13:I14"/>
    <mergeCell ref="J13:J14"/>
    <mergeCell ref="A7:J7"/>
    <mergeCell ref="A8:J8"/>
    <mergeCell ref="A10:J10"/>
    <mergeCell ref="B15:C15"/>
    <mergeCell ref="B20:C20"/>
    <mergeCell ref="B17:C17"/>
    <mergeCell ref="B23:C23"/>
    <mergeCell ref="B22:C22"/>
    <mergeCell ref="B42:C42"/>
    <mergeCell ref="B44:C44"/>
    <mergeCell ref="B43:C43"/>
    <mergeCell ref="B24:C24"/>
    <mergeCell ref="B26:C26"/>
    <mergeCell ref="B27:C27"/>
    <mergeCell ref="B36:C36"/>
    <mergeCell ref="B35:C35"/>
    <mergeCell ref="B37:C37"/>
    <mergeCell ref="B38:C38"/>
    <mergeCell ref="B41:C41"/>
    <mergeCell ref="B34:C34"/>
    <mergeCell ref="B40:C40"/>
    <mergeCell ref="B39:C39"/>
    <mergeCell ref="B29:C29"/>
    <mergeCell ref="B30:C30"/>
    <mergeCell ref="B31:C31"/>
    <mergeCell ref="B28:C28"/>
    <mergeCell ref="B32:C32"/>
    <mergeCell ref="H186:I186"/>
    <mergeCell ref="B139:C139"/>
    <mergeCell ref="B140:C140"/>
    <mergeCell ref="B169:C169"/>
    <mergeCell ref="B180:C180"/>
    <mergeCell ref="B161:C161"/>
    <mergeCell ref="B162:C162"/>
    <mergeCell ref="B163:C163"/>
    <mergeCell ref="B164:C164"/>
    <mergeCell ref="B168:C168"/>
    <mergeCell ref="B148:C148"/>
    <mergeCell ref="B149:C149"/>
    <mergeCell ref="B144:C144"/>
    <mergeCell ref="B145:C145"/>
    <mergeCell ref="B146:C146"/>
    <mergeCell ref="B141:C141"/>
    <mergeCell ref="B142:C142"/>
    <mergeCell ref="B159:C159"/>
    <mergeCell ref="B160:C160"/>
    <mergeCell ref="D180:G180"/>
    <mergeCell ref="B181:C181"/>
    <mergeCell ref="D181:G181"/>
    <mergeCell ref="B170:C170"/>
    <mergeCell ref="B171:C171"/>
    <mergeCell ref="B46:C46"/>
    <mergeCell ref="B81:C81"/>
    <mergeCell ref="B82:C82"/>
    <mergeCell ref="B83:C83"/>
    <mergeCell ref="B186:F186"/>
    <mergeCell ref="B98:C98"/>
    <mergeCell ref="B136:C136"/>
    <mergeCell ref="B165:C165"/>
    <mergeCell ref="B166:C166"/>
    <mergeCell ref="B167:C167"/>
    <mergeCell ref="B153:C153"/>
    <mergeCell ref="B154:C154"/>
    <mergeCell ref="B103:C103"/>
    <mergeCell ref="B104:C104"/>
    <mergeCell ref="B105:C105"/>
    <mergeCell ref="B123:C123"/>
    <mergeCell ref="B124:C124"/>
    <mergeCell ref="B126:C126"/>
    <mergeCell ref="B147:C147"/>
    <mergeCell ref="B137:C137"/>
    <mergeCell ref="B138:C138"/>
    <mergeCell ref="B172:C172"/>
    <mergeCell ref="B173:C173"/>
    <mergeCell ref="A177:J177"/>
    <mergeCell ref="B64:C64"/>
    <mergeCell ref="B56:C56"/>
    <mergeCell ref="B57:C57"/>
    <mergeCell ref="B58:C58"/>
    <mergeCell ref="B59:C59"/>
    <mergeCell ref="B62:C62"/>
    <mergeCell ref="B55:C55"/>
    <mergeCell ref="B54:C54"/>
    <mergeCell ref="B53:C53"/>
    <mergeCell ref="B87:C87"/>
    <mergeCell ref="B101:C101"/>
    <mergeCell ref="B79:C79"/>
    <mergeCell ref="B80:C80"/>
    <mergeCell ref="B93:C93"/>
    <mergeCell ref="B94:C94"/>
    <mergeCell ref="B95:C95"/>
    <mergeCell ref="B96:C96"/>
    <mergeCell ref="B97:C97"/>
    <mergeCell ref="B91:C91"/>
    <mergeCell ref="B92:C92"/>
    <mergeCell ref="B65:C65"/>
    <mergeCell ref="B66:C66"/>
    <mergeCell ref="B71:C71"/>
    <mergeCell ref="B70:C70"/>
    <mergeCell ref="B72:C72"/>
    <mergeCell ref="B67:C67"/>
    <mergeCell ref="B68:C68"/>
    <mergeCell ref="B69:C69"/>
    <mergeCell ref="B86:C86"/>
    <mergeCell ref="B73:C73"/>
    <mergeCell ref="B74:C74"/>
    <mergeCell ref="B75:C75"/>
    <mergeCell ref="B128:C128"/>
    <mergeCell ref="B129:C129"/>
    <mergeCell ref="B127:C127"/>
    <mergeCell ref="B122:C122"/>
    <mergeCell ref="B150:C150"/>
    <mergeCell ref="B151:C151"/>
    <mergeCell ref="B152:C152"/>
    <mergeCell ref="B88:C88"/>
    <mergeCell ref="B89:C89"/>
    <mergeCell ref="B90:C90"/>
    <mergeCell ref="B110:C110"/>
    <mergeCell ref="B111:C111"/>
    <mergeCell ref="B131:C131"/>
    <mergeCell ref="B76:C76"/>
    <mergeCell ref="B78:C78"/>
    <mergeCell ref="B77:C77"/>
    <mergeCell ref="B125:C125"/>
    <mergeCell ref="B156:C156"/>
    <mergeCell ref="B157:C157"/>
    <mergeCell ref="B158:C158"/>
    <mergeCell ref="B84:C84"/>
    <mergeCell ref="B85:C85"/>
    <mergeCell ref="B132:C132"/>
    <mergeCell ref="B133:C133"/>
    <mergeCell ref="B134:C134"/>
    <mergeCell ref="B143:C143"/>
    <mergeCell ref="B155:C155"/>
    <mergeCell ref="B115:C115"/>
    <mergeCell ref="B116:C116"/>
    <mergeCell ref="B100:C100"/>
    <mergeCell ref="B102:C102"/>
    <mergeCell ref="B118:C118"/>
    <mergeCell ref="B119:C119"/>
    <mergeCell ref="B120:C120"/>
    <mergeCell ref="B121:C121"/>
    <mergeCell ref="B130:C130"/>
    <mergeCell ref="B135:C135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2"/>
  <sheetViews>
    <sheetView topLeftCell="B1" workbookViewId="0">
      <selection activeCell="B1" sqref="A1:XFD1048576"/>
    </sheetView>
  </sheetViews>
  <sheetFormatPr defaultRowHeight="18.75" x14ac:dyDescent="0.3"/>
  <cols>
    <col min="1" max="1" width="10.7109375" style="13" hidden="1" customWidth="1"/>
    <col min="2" max="2" width="25.7109375" style="13" customWidth="1"/>
    <col min="3" max="3" width="12.5703125" style="13" customWidth="1"/>
    <col min="4" max="4" width="9.28515625" style="13" customWidth="1"/>
    <col min="5" max="5" width="8.140625" style="13" customWidth="1"/>
    <col min="6" max="6" width="16.42578125" style="13" customWidth="1"/>
    <col min="7" max="7" width="10.7109375" style="13" customWidth="1"/>
    <col min="8" max="8" width="15.7109375" style="28" customWidth="1"/>
    <col min="9" max="10" width="15.7109375" style="13" customWidth="1"/>
    <col min="11" max="11" width="8.85546875" style="13" customWidth="1"/>
    <col min="12" max="12" width="9.140625" style="13"/>
    <col min="13" max="13" width="13.28515625" style="13" customWidth="1"/>
    <col min="14" max="16384" width="9.140625" style="13"/>
  </cols>
  <sheetData>
    <row r="1" spans="1:11" x14ac:dyDescent="0.3">
      <c r="A1" s="10"/>
      <c r="B1" s="11"/>
      <c r="C1" s="12"/>
      <c r="D1" s="12"/>
      <c r="E1" s="12"/>
      <c r="F1" s="12"/>
      <c r="H1" s="172" t="s">
        <v>121</v>
      </c>
      <c r="I1" s="172"/>
      <c r="J1" s="14"/>
    </row>
    <row r="2" spans="1:11" x14ac:dyDescent="0.3">
      <c r="A2" s="10"/>
      <c r="B2" s="11"/>
      <c r="C2" s="12"/>
      <c r="D2" s="12"/>
      <c r="E2" s="12"/>
      <c r="F2" s="12"/>
      <c r="H2" s="173" t="s">
        <v>165</v>
      </c>
      <c r="I2" s="173"/>
      <c r="J2" s="173"/>
    </row>
    <row r="3" spans="1:11" x14ac:dyDescent="0.3">
      <c r="A3" s="10"/>
      <c r="B3" s="11"/>
      <c r="C3" s="12"/>
      <c r="D3" s="12"/>
      <c r="E3" s="12"/>
      <c r="F3" s="12"/>
      <c r="H3" s="173" t="s">
        <v>122</v>
      </c>
      <c r="I3" s="173"/>
      <c r="J3" s="173"/>
    </row>
    <row r="4" spans="1:11" x14ac:dyDescent="0.3">
      <c r="A4" s="10"/>
      <c r="B4" s="11"/>
      <c r="C4" s="12"/>
      <c r="D4" s="12"/>
      <c r="E4" s="12"/>
      <c r="F4" s="12"/>
      <c r="H4" s="173" t="s">
        <v>123</v>
      </c>
      <c r="I4" s="173"/>
      <c r="J4" s="173"/>
    </row>
    <row r="5" spans="1:11" x14ac:dyDescent="0.3">
      <c r="A5" s="10"/>
      <c r="B5" s="11"/>
      <c r="C5" s="12"/>
      <c r="D5" s="12"/>
      <c r="E5" s="12"/>
      <c r="F5" s="12"/>
      <c r="H5" s="15"/>
      <c r="I5" s="14"/>
      <c r="J5" s="14" t="s">
        <v>166</v>
      </c>
    </row>
    <row r="6" spans="1:11" x14ac:dyDescent="0.3">
      <c r="A6" s="10"/>
      <c r="B6" s="11"/>
      <c r="C6" s="12"/>
      <c r="D6" s="12"/>
      <c r="E6" s="12"/>
      <c r="F6" s="12"/>
      <c r="H6" s="15"/>
      <c r="I6" s="14"/>
      <c r="J6" s="14"/>
    </row>
    <row r="7" spans="1:11" x14ac:dyDescent="0.3">
      <c r="A7" s="151" t="s">
        <v>185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1" x14ac:dyDescent="0.3">
      <c r="A8" s="174" t="s">
        <v>186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1" x14ac:dyDescent="0.3">
      <c r="B9" s="16"/>
      <c r="C9" s="16"/>
      <c r="D9" s="16"/>
      <c r="E9" s="16"/>
      <c r="F9" s="16"/>
      <c r="G9" s="16"/>
      <c r="H9" s="17"/>
      <c r="I9" s="16"/>
      <c r="J9" s="16"/>
    </row>
    <row r="10" spans="1:11" x14ac:dyDescent="0.3">
      <c r="A10" s="151" t="s">
        <v>187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1" x14ac:dyDescent="0.3">
      <c r="B11" s="16"/>
      <c r="C11" s="16"/>
      <c r="D11" s="16"/>
      <c r="E11" s="16"/>
      <c r="F11" s="16"/>
      <c r="G11" s="16"/>
      <c r="H11" s="17"/>
      <c r="I11" s="16"/>
      <c r="J11" s="16"/>
    </row>
    <row r="12" spans="1:11" s="18" customFormat="1" ht="12.75" x14ac:dyDescent="0.2">
      <c r="A12" s="169" t="s">
        <v>0</v>
      </c>
      <c r="B12" s="169"/>
      <c r="C12" s="38" t="s">
        <v>1</v>
      </c>
      <c r="H12" s="19"/>
    </row>
    <row r="13" spans="1:11" s="18" customFormat="1" ht="15.75" x14ac:dyDescent="0.2">
      <c r="A13" s="170"/>
      <c r="B13" s="170" t="s">
        <v>104</v>
      </c>
      <c r="C13" s="170"/>
      <c r="D13" s="170" t="s">
        <v>5</v>
      </c>
      <c r="E13" s="170"/>
      <c r="F13" s="170"/>
      <c r="G13" s="170"/>
      <c r="H13" s="170" t="s">
        <v>180</v>
      </c>
      <c r="I13" s="170" t="s">
        <v>188</v>
      </c>
      <c r="J13" s="170" t="s">
        <v>189</v>
      </c>
      <c r="K13" s="20"/>
    </row>
    <row r="14" spans="1:11" s="18" customFormat="1" ht="15.75" x14ac:dyDescent="0.2">
      <c r="A14" s="171"/>
      <c r="B14" s="170"/>
      <c r="C14" s="170"/>
      <c r="D14" s="39" t="s">
        <v>11</v>
      </c>
      <c r="E14" s="39" t="s">
        <v>13</v>
      </c>
      <c r="F14" s="39" t="s">
        <v>14</v>
      </c>
      <c r="G14" s="39" t="s">
        <v>15</v>
      </c>
      <c r="H14" s="171"/>
      <c r="I14" s="171"/>
      <c r="J14" s="171"/>
      <c r="K14" s="20"/>
    </row>
    <row r="15" spans="1:11" s="18" customFormat="1" ht="15.75" x14ac:dyDescent="0.2">
      <c r="A15" s="41"/>
      <c r="B15" s="175" t="s">
        <v>4</v>
      </c>
      <c r="C15" s="175"/>
      <c r="D15" s="41" t="s">
        <v>12</v>
      </c>
      <c r="E15" s="41" t="s">
        <v>2</v>
      </c>
      <c r="F15" s="41" t="s">
        <v>6</v>
      </c>
      <c r="G15" s="41" t="s">
        <v>7</v>
      </c>
      <c r="H15" s="39" t="s">
        <v>8</v>
      </c>
      <c r="I15" s="41" t="s">
        <v>9</v>
      </c>
      <c r="J15" s="41" t="s">
        <v>10</v>
      </c>
      <c r="K15" s="20"/>
    </row>
    <row r="16" spans="1:11" s="18" customFormat="1" ht="15.75" x14ac:dyDescent="0.2">
      <c r="A16" s="41"/>
      <c r="B16" s="5" t="s">
        <v>16</v>
      </c>
      <c r="C16" s="5"/>
      <c r="D16" s="41"/>
      <c r="E16" s="41"/>
      <c r="F16" s="39"/>
      <c r="G16" s="39"/>
      <c r="H16" s="1">
        <f>H17</f>
        <v>16545654</v>
      </c>
      <c r="I16" s="1">
        <f>I17</f>
        <v>13439417</v>
      </c>
      <c r="J16" s="1">
        <f t="shared" ref="J16" si="0">J17</f>
        <v>12979530</v>
      </c>
    </row>
    <row r="17" spans="1:13" s="21" customFormat="1" ht="15.75" x14ac:dyDescent="0.2">
      <c r="A17" s="39"/>
      <c r="B17" s="153" t="s">
        <v>23</v>
      </c>
      <c r="C17" s="153"/>
      <c r="D17" s="39" t="s">
        <v>24</v>
      </c>
      <c r="E17" s="39"/>
      <c r="F17" s="39"/>
      <c r="G17" s="39"/>
      <c r="H17" s="1">
        <f>H22+H53+H61+H79+H108+H150+H155+H160+H18</f>
        <v>16545654</v>
      </c>
      <c r="I17" s="1">
        <f>I22+I53+I61+I79+I108+I150+I155+I160+I18</f>
        <v>13439417</v>
      </c>
      <c r="J17" s="1">
        <f>J22+J53+J61+J79+J108+J150+J155+J160+J18</f>
        <v>12979530</v>
      </c>
    </row>
    <row r="18" spans="1:13" s="21" customFormat="1" ht="15.75" x14ac:dyDescent="0.2">
      <c r="A18" s="39"/>
      <c r="B18" s="153" t="s">
        <v>23</v>
      </c>
      <c r="C18" s="153"/>
      <c r="D18" s="39" t="s">
        <v>24</v>
      </c>
      <c r="E18" s="39" t="s">
        <v>126</v>
      </c>
      <c r="F18" s="39"/>
      <c r="G18" s="39"/>
      <c r="H18" s="1">
        <v>0</v>
      </c>
      <c r="I18" s="43">
        <f>I19</f>
        <v>340674.79</v>
      </c>
      <c r="J18" s="1">
        <f t="shared" ref="J18:J20" si="1">J19</f>
        <v>674896.32</v>
      </c>
    </row>
    <row r="19" spans="1:13" s="21" customFormat="1" ht="15.75" x14ac:dyDescent="0.2">
      <c r="A19" s="39"/>
      <c r="B19" s="159" t="s">
        <v>23</v>
      </c>
      <c r="C19" s="159"/>
      <c r="D19" s="40" t="s">
        <v>24</v>
      </c>
      <c r="E19" s="40" t="s">
        <v>126</v>
      </c>
      <c r="F19" s="40" t="s">
        <v>127</v>
      </c>
      <c r="G19" s="40"/>
      <c r="H19" s="1">
        <v>0</v>
      </c>
      <c r="I19" s="44">
        <f>I20</f>
        <v>340674.79</v>
      </c>
      <c r="J19" s="2">
        <f t="shared" si="1"/>
        <v>674896.32</v>
      </c>
      <c r="L19" s="30"/>
      <c r="M19" s="31"/>
    </row>
    <row r="20" spans="1:13" s="21" customFormat="1" ht="15.75" x14ac:dyDescent="0.2">
      <c r="A20" s="39"/>
      <c r="B20" s="159" t="s">
        <v>23</v>
      </c>
      <c r="C20" s="159"/>
      <c r="D20" s="40" t="s">
        <v>24</v>
      </c>
      <c r="E20" s="40" t="s">
        <v>126</v>
      </c>
      <c r="F20" s="40" t="s">
        <v>127</v>
      </c>
      <c r="G20" s="40" t="s">
        <v>125</v>
      </c>
      <c r="H20" s="1">
        <v>0</v>
      </c>
      <c r="I20" s="44">
        <f>I21</f>
        <v>340674.79</v>
      </c>
      <c r="J20" s="2">
        <f t="shared" si="1"/>
        <v>674896.32</v>
      </c>
      <c r="L20" s="30"/>
      <c r="M20" s="31"/>
    </row>
    <row r="21" spans="1:13" s="21" customFormat="1" ht="15.75" x14ac:dyDescent="0.2">
      <c r="A21" s="39"/>
      <c r="B21" s="159" t="s">
        <v>23</v>
      </c>
      <c r="C21" s="159"/>
      <c r="D21" s="40" t="s">
        <v>24</v>
      </c>
      <c r="E21" s="40" t="s">
        <v>126</v>
      </c>
      <c r="F21" s="40" t="s">
        <v>127</v>
      </c>
      <c r="G21" s="40" t="s">
        <v>125</v>
      </c>
      <c r="H21" s="1">
        <v>0</v>
      </c>
      <c r="I21" s="44">
        <v>340674.79</v>
      </c>
      <c r="J21" s="2">
        <v>674896.32</v>
      </c>
      <c r="L21" s="30"/>
      <c r="M21" s="31"/>
    </row>
    <row r="22" spans="1:13" s="21" customFormat="1" ht="15.75" x14ac:dyDescent="0.2">
      <c r="A22" s="39"/>
      <c r="B22" s="153" t="s">
        <v>135</v>
      </c>
      <c r="C22" s="153"/>
      <c r="D22" s="39" t="s">
        <v>24</v>
      </c>
      <c r="E22" s="39" t="s">
        <v>108</v>
      </c>
      <c r="F22" s="39"/>
      <c r="G22" s="39"/>
      <c r="H22" s="1">
        <f>H23+H40+H43+H47</f>
        <v>7136872</v>
      </c>
      <c r="I22" s="37">
        <f>I23+I40+I43+I47</f>
        <v>6517543.21</v>
      </c>
      <c r="J22" s="37">
        <f>J23+J40+J43+J47</f>
        <v>6266124.6799999997</v>
      </c>
      <c r="L22" s="30"/>
      <c r="M22" s="31"/>
    </row>
    <row r="23" spans="1:13" s="21" customFormat="1" ht="15.75" x14ac:dyDescent="0.2">
      <c r="A23" s="39"/>
      <c r="B23" s="153" t="s">
        <v>18</v>
      </c>
      <c r="C23" s="153"/>
      <c r="D23" s="39" t="s">
        <v>24</v>
      </c>
      <c r="E23" s="39" t="s">
        <v>17</v>
      </c>
      <c r="F23" s="39"/>
      <c r="G23" s="39"/>
      <c r="H23" s="1">
        <f>H24+H36</f>
        <v>6982925</v>
      </c>
      <c r="I23" s="1">
        <f>SUM(I25,I29,I32,I34,I36)</f>
        <v>6417543.21</v>
      </c>
      <c r="J23" s="1">
        <f>SUM(J25,J29,J32,J34,J36)</f>
        <v>6166124.6799999997</v>
      </c>
      <c r="L23" s="30"/>
      <c r="M23" s="31"/>
    </row>
    <row r="24" spans="1:13" s="18" customFormat="1" ht="15.75" x14ac:dyDescent="0.2">
      <c r="A24" s="39"/>
      <c r="B24" s="153" t="s">
        <v>20</v>
      </c>
      <c r="C24" s="153"/>
      <c r="D24" s="39" t="s">
        <v>24</v>
      </c>
      <c r="E24" s="39" t="s">
        <v>17</v>
      </c>
      <c r="F24" s="39" t="s">
        <v>128</v>
      </c>
      <c r="G24" s="39"/>
      <c r="H24" s="1">
        <f>H25+H29+H32+H34</f>
        <v>6018424</v>
      </c>
      <c r="I24" s="1">
        <f>I25+I29+I32+I34</f>
        <v>5453042.21</v>
      </c>
      <c r="J24" s="1">
        <f>J25+J29+J32+J34</f>
        <v>5122920.68</v>
      </c>
      <c r="L24" s="30"/>
      <c r="M24" s="31"/>
    </row>
    <row r="25" spans="1:13" s="22" customFormat="1" ht="15.75" x14ac:dyDescent="0.25">
      <c r="A25" s="39"/>
      <c r="B25" s="153" t="s">
        <v>101</v>
      </c>
      <c r="C25" s="153"/>
      <c r="D25" s="39" t="s">
        <v>24</v>
      </c>
      <c r="E25" s="39" t="s">
        <v>17</v>
      </c>
      <c r="F25" s="39" t="s">
        <v>19</v>
      </c>
      <c r="G25" s="39" t="s">
        <v>102</v>
      </c>
      <c r="H25" s="1">
        <f>SUM(H26:H28)</f>
        <v>4988017</v>
      </c>
      <c r="I25" s="1">
        <f t="shared" ref="I25:J25" si="2">SUM(I26:I28)</f>
        <v>4988017</v>
      </c>
      <c r="J25" s="1">
        <f t="shared" si="2"/>
        <v>4988017</v>
      </c>
      <c r="L25" s="30"/>
      <c r="M25" s="31"/>
    </row>
    <row r="26" spans="1:13" s="18" customFormat="1" ht="15.75" x14ac:dyDescent="0.2">
      <c r="A26" s="40"/>
      <c r="B26" s="159" t="s">
        <v>22</v>
      </c>
      <c r="C26" s="159"/>
      <c r="D26" s="40" t="s">
        <v>24</v>
      </c>
      <c r="E26" s="40" t="s">
        <v>17</v>
      </c>
      <c r="F26" s="40" t="s">
        <v>19</v>
      </c>
      <c r="G26" s="40" t="s">
        <v>21</v>
      </c>
      <c r="H26" s="2">
        <v>3823362</v>
      </c>
      <c r="I26" s="2">
        <v>3823362</v>
      </c>
      <c r="J26" s="2">
        <v>3823362</v>
      </c>
      <c r="L26" s="30"/>
      <c r="M26" s="31"/>
    </row>
    <row r="27" spans="1:13" s="18" customFormat="1" ht="15.75" x14ac:dyDescent="0.2">
      <c r="A27" s="40"/>
      <c r="B27" s="159" t="s">
        <v>141</v>
      </c>
      <c r="C27" s="159"/>
      <c r="D27" s="40" t="s">
        <v>24</v>
      </c>
      <c r="E27" s="40" t="s">
        <v>17</v>
      </c>
      <c r="F27" s="40" t="s">
        <v>19</v>
      </c>
      <c r="G27" s="40" t="s">
        <v>139</v>
      </c>
      <c r="H27" s="2">
        <v>10000</v>
      </c>
      <c r="I27" s="2">
        <v>10000</v>
      </c>
      <c r="J27" s="2">
        <v>10000</v>
      </c>
      <c r="L27" s="30"/>
      <c r="M27" s="31"/>
    </row>
    <row r="28" spans="1:13" s="18" customFormat="1" ht="15.75" x14ac:dyDescent="0.2">
      <c r="A28" s="40"/>
      <c r="B28" s="159" t="s">
        <v>26</v>
      </c>
      <c r="C28" s="159"/>
      <c r="D28" s="40" t="s">
        <v>24</v>
      </c>
      <c r="E28" s="40" t="s">
        <v>17</v>
      </c>
      <c r="F28" s="40" t="s">
        <v>19</v>
      </c>
      <c r="G28" s="40" t="s">
        <v>25</v>
      </c>
      <c r="H28" s="2">
        <v>1154655</v>
      </c>
      <c r="I28" s="2">
        <v>1154655</v>
      </c>
      <c r="J28" s="2">
        <v>1154655</v>
      </c>
      <c r="L28" s="30"/>
      <c r="M28" s="31"/>
    </row>
    <row r="29" spans="1:13" s="18" customFormat="1" ht="15.75" x14ac:dyDescent="0.2">
      <c r="A29" s="39"/>
      <c r="B29" s="153" t="s">
        <v>103</v>
      </c>
      <c r="C29" s="153"/>
      <c r="D29" s="40" t="s">
        <v>24</v>
      </c>
      <c r="E29" s="39" t="s">
        <v>17</v>
      </c>
      <c r="F29" s="39" t="s">
        <v>19</v>
      </c>
      <c r="G29" s="39" t="s">
        <v>105</v>
      </c>
      <c r="H29" s="1">
        <f>SUM(H30:H31)</f>
        <v>789800</v>
      </c>
      <c r="I29" s="1">
        <f t="shared" ref="I29:J29" si="3">SUM(I30:I31)</f>
        <v>465025.21</v>
      </c>
      <c r="J29" s="1">
        <f t="shared" si="3"/>
        <v>134903.67999999999</v>
      </c>
      <c r="L29" s="32"/>
      <c r="M29" s="32"/>
    </row>
    <row r="30" spans="1:13" s="18" customFormat="1" ht="15.75" x14ac:dyDescent="0.2">
      <c r="A30" s="40"/>
      <c r="B30" s="159" t="s">
        <v>28</v>
      </c>
      <c r="C30" s="159"/>
      <c r="D30" s="40" t="s">
        <v>24</v>
      </c>
      <c r="E30" s="40" t="s">
        <v>17</v>
      </c>
      <c r="F30" s="40" t="s">
        <v>19</v>
      </c>
      <c r="G30" s="40" t="s">
        <v>27</v>
      </c>
      <c r="H30" s="29">
        <v>229000</v>
      </c>
      <c r="I30" s="2">
        <v>58725.21</v>
      </c>
      <c r="J30" s="2">
        <v>5400</v>
      </c>
      <c r="L30" s="32"/>
      <c r="M30" s="32"/>
    </row>
    <row r="31" spans="1:13" s="18" customFormat="1" ht="15.75" x14ac:dyDescent="0.2">
      <c r="A31" s="40"/>
      <c r="B31" s="159" t="s">
        <v>30</v>
      </c>
      <c r="C31" s="159"/>
      <c r="D31" s="40" t="s">
        <v>24</v>
      </c>
      <c r="E31" s="40" t="s">
        <v>17</v>
      </c>
      <c r="F31" s="40" t="s">
        <v>19</v>
      </c>
      <c r="G31" s="40" t="s">
        <v>29</v>
      </c>
      <c r="H31" s="2">
        <v>560800</v>
      </c>
      <c r="I31" s="2">
        <f>396300+10000</f>
        <v>406300</v>
      </c>
      <c r="J31" s="2">
        <f>119503.68+10000</f>
        <v>129503.67999999999</v>
      </c>
      <c r="L31" s="32"/>
      <c r="M31" s="32"/>
    </row>
    <row r="32" spans="1:13" s="18" customFormat="1" ht="15.75" x14ac:dyDescent="0.2">
      <c r="A32" s="39"/>
      <c r="B32" s="153" t="s">
        <v>32</v>
      </c>
      <c r="C32" s="153"/>
      <c r="D32" s="40" t="s">
        <v>24</v>
      </c>
      <c r="E32" s="39" t="s">
        <v>17</v>
      </c>
      <c r="F32" s="39" t="s">
        <v>31</v>
      </c>
      <c r="G32" s="39"/>
      <c r="H32" s="1">
        <f>H33</f>
        <v>212300</v>
      </c>
      <c r="I32" s="1">
        <f t="shared" ref="I32:J32" si="4">I33</f>
        <v>0</v>
      </c>
      <c r="J32" s="1">
        <f t="shared" si="4"/>
        <v>0</v>
      </c>
      <c r="L32" s="32"/>
      <c r="M32" s="32"/>
    </row>
    <row r="33" spans="1:10" s="18" customFormat="1" ht="15.75" x14ac:dyDescent="0.2">
      <c r="A33" s="40"/>
      <c r="B33" s="159" t="s">
        <v>34</v>
      </c>
      <c r="C33" s="159"/>
      <c r="D33" s="40" t="s">
        <v>24</v>
      </c>
      <c r="E33" s="40" t="s">
        <v>17</v>
      </c>
      <c r="F33" s="40" t="s">
        <v>31</v>
      </c>
      <c r="G33" s="40" t="s">
        <v>33</v>
      </c>
      <c r="H33" s="2">
        <v>212300</v>
      </c>
      <c r="I33" s="2">
        <v>0</v>
      </c>
      <c r="J33" s="2">
        <v>0</v>
      </c>
    </row>
    <row r="34" spans="1:10" s="18" customFormat="1" ht="15.75" x14ac:dyDescent="0.2">
      <c r="A34" s="39"/>
      <c r="B34" s="153" t="s">
        <v>36</v>
      </c>
      <c r="C34" s="153"/>
      <c r="D34" s="40" t="s">
        <v>24</v>
      </c>
      <c r="E34" s="39" t="s">
        <v>17</v>
      </c>
      <c r="F34" s="39" t="s">
        <v>35</v>
      </c>
      <c r="G34" s="39"/>
      <c r="H34" s="1">
        <f>H35</f>
        <v>28307</v>
      </c>
      <c r="I34" s="1">
        <f t="shared" ref="I34:J34" si="5">I35</f>
        <v>0</v>
      </c>
      <c r="J34" s="1">
        <f t="shared" si="5"/>
        <v>0</v>
      </c>
    </row>
    <row r="35" spans="1:10" s="18" customFormat="1" ht="15.75" x14ac:dyDescent="0.2">
      <c r="A35" s="39"/>
      <c r="B35" s="159" t="s">
        <v>34</v>
      </c>
      <c r="C35" s="159"/>
      <c r="D35" s="40" t="s">
        <v>24</v>
      </c>
      <c r="E35" s="40" t="s">
        <v>17</v>
      </c>
      <c r="F35" s="40" t="s">
        <v>35</v>
      </c>
      <c r="G35" s="40" t="s">
        <v>33</v>
      </c>
      <c r="H35" s="2">
        <v>28307</v>
      </c>
      <c r="I35" s="2">
        <v>0</v>
      </c>
      <c r="J35" s="2">
        <v>0</v>
      </c>
    </row>
    <row r="36" spans="1:10" s="18" customFormat="1" ht="15.75" x14ac:dyDescent="0.2">
      <c r="A36" s="39"/>
      <c r="B36" s="153" t="s">
        <v>38</v>
      </c>
      <c r="C36" s="153"/>
      <c r="D36" s="40" t="s">
        <v>24</v>
      </c>
      <c r="E36" s="39" t="s">
        <v>17</v>
      </c>
      <c r="F36" s="39" t="s">
        <v>37</v>
      </c>
      <c r="G36" s="39"/>
      <c r="H36" s="1">
        <f>H37</f>
        <v>964501</v>
      </c>
      <c r="I36" s="1">
        <f t="shared" ref="I36:J36" si="6">I37</f>
        <v>964501</v>
      </c>
      <c r="J36" s="1">
        <f t="shared" si="6"/>
        <v>1043204</v>
      </c>
    </row>
    <row r="37" spans="1:10" s="18" customFormat="1" ht="15.75" x14ac:dyDescent="0.2">
      <c r="A37" s="40"/>
      <c r="B37" s="159" t="s">
        <v>101</v>
      </c>
      <c r="C37" s="159"/>
      <c r="D37" s="40" t="s">
        <v>24</v>
      </c>
      <c r="E37" s="40" t="s">
        <v>17</v>
      </c>
      <c r="F37" s="40" t="s">
        <v>37</v>
      </c>
      <c r="G37" s="40" t="s">
        <v>102</v>
      </c>
      <c r="H37" s="2">
        <f>SUM(H38:H39)</f>
        <v>964501</v>
      </c>
      <c r="I37" s="2">
        <f t="shared" ref="I37:J37" si="7">SUM(I38:I39)</f>
        <v>964501</v>
      </c>
      <c r="J37" s="2">
        <f t="shared" si="7"/>
        <v>1043204</v>
      </c>
    </row>
    <row r="38" spans="1:10" s="18" customFormat="1" ht="15.75" x14ac:dyDescent="0.2">
      <c r="A38" s="40"/>
      <c r="B38" s="159" t="s">
        <v>22</v>
      </c>
      <c r="C38" s="159"/>
      <c r="D38" s="40" t="s">
        <v>24</v>
      </c>
      <c r="E38" s="40" t="s">
        <v>17</v>
      </c>
      <c r="F38" s="40" t="s">
        <v>37</v>
      </c>
      <c r="G38" s="40" t="s">
        <v>21</v>
      </c>
      <c r="H38" s="2">
        <v>740784</v>
      </c>
      <c r="I38" s="2">
        <v>740784</v>
      </c>
      <c r="J38" s="2">
        <v>819487</v>
      </c>
    </row>
    <row r="39" spans="1:10" s="18" customFormat="1" ht="15.75" x14ac:dyDescent="0.2">
      <c r="A39" s="40"/>
      <c r="B39" s="159" t="s">
        <v>26</v>
      </c>
      <c r="C39" s="159"/>
      <c r="D39" s="40" t="s">
        <v>24</v>
      </c>
      <c r="E39" s="40" t="s">
        <v>17</v>
      </c>
      <c r="F39" s="40" t="s">
        <v>37</v>
      </c>
      <c r="G39" s="40" t="s">
        <v>25</v>
      </c>
      <c r="H39" s="2">
        <v>223717</v>
      </c>
      <c r="I39" s="2">
        <v>223717</v>
      </c>
      <c r="J39" s="2">
        <v>223717</v>
      </c>
    </row>
    <row r="40" spans="1:10" s="18" customFormat="1" ht="15.75" x14ac:dyDescent="0.2">
      <c r="A40" s="39"/>
      <c r="B40" s="153" t="s">
        <v>40</v>
      </c>
      <c r="C40" s="153"/>
      <c r="D40" s="40" t="s">
        <v>24</v>
      </c>
      <c r="E40" s="39" t="s">
        <v>39</v>
      </c>
      <c r="F40" s="39"/>
      <c r="G40" s="39"/>
      <c r="H40" s="1">
        <f>H41</f>
        <v>53947</v>
      </c>
      <c r="I40" s="1">
        <f t="shared" ref="I40:J40" si="8">I41</f>
        <v>0</v>
      </c>
      <c r="J40" s="1">
        <f t="shared" si="8"/>
        <v>0</v>
      </c>
    </row>
    <row r="41" spans="1:10" s="18" customFormat="1" ht="15.75" x14ac:dyDescent="0.2">
      <c r="A41" s="40"/>
      <c r="B41" s="159" t="s">
        <v>42</v>
      </c>
      <c r="C41" s="159"/>
      <c r="D41" s="40" t="s">
        <v>24</v>
      </c>
      <c r="E41" s="40" t="s">
        <v>39</v>
      </c>
      <c r="F41" s="40" t="s">
        <v>41</v>
      </c>
      <c r="G41" s="40"/>
      <c r="H41" s="2">
        <f>H42</f>
        <v>53947</v>
      </c>
      <c r="I41" s="2">
        <v>0</v>
      </c>
      <c r="J41" s="2">
        <v>0</v>
      </c>
    </row>
    <row r="42" spans="1:10" s="18" customFormat="1" ht="15.75" x14ac:dyDescent="0.2">
      <c r="A42" s="40"/>
      <c r="B42" s="159" t="s">
        <v>34</v>
      </c>
      <c r="C42" s="159"/>
      <c r="D42" s="40" t="s">
        <v>24</v>
      </c>
      <c r="E42" s="40" t="s">
        <v>39</v>
      </c>
      <c r="F42" s="40" t="s">
        <v>41</v>
      </c>
      <c r="G42" s="40" t="s">
        <v>33</v>
      </c>
      <c r="H42" s="2">
        <v>53947</v>
      </c>
      <c r="I42" s="2">
        <v>0</v>
      </c>
      <c r="J42" s="2">
        <v>0</v>
      </c>
    </row>
    <row r="43" spans="1:10" s="18" customFormat="1" ht="15.75" x14ac:dyDescent="0.2">
      <c r="A43" s="39"/>
      <c r="B43" s="153" t="s">
        <v>44</v>
      </c>
      <c r="C43" s="153"/>
      <c r="D43" s="40" t="s">
        <v>24</v>
      </c>
      <c r="E43" s="39" t="s">
        <v>43</v>
      </c>
      <c r="F43" s="39"/>
      <c r="G43" s="39"/>
      <c r="H43" s="1">
        <v>50000</v>
      </c>
      <c r="I43" s="1">
        <v>50000</v>
      </c>
      <c r="J43" s="1">
        <v>50000</v>
      </c>
    </row>
    <row r="44" spans="1:10" s="18" customFormat="1" ht="15.75" x14ac:dyDescent="0.2">
      <c r="A44" s="39"/>
      <c r="B44" s="153" t="s">
        <v>46</v>
      </c>
      <c r="C44" s="153"/>
      <c r="D44" s="40" t="s">
        <v>24</v>
      </c>
      <c r="E44" s="39" t="s">
        <v>43</v>
      </c>
      <c r="F44" s="39" t="s">
        <v>45</v>
      </c>
      <c r="G44" s="39"/>
      <c r="H44" s="1">
        <v>50000</v>
      </c>
      <c r="I44" s="1">
        <v>50000</v>
      </c>
      <c r="J44" s="1">
        <v>50000</v>
      </c>
    </row>
    <row r="45" spans="1:10" s="18" customFormat="1" ht="15.75" x14ac:dyDescent="0.2">
      <c r="A45" s="40"/>
      <c r="B45" s="159" t="s">
        <v>48</v>
      </c>
      <c r="C45" s="159"/>
      <c r="D45" s="40" t="s">
        <v>24</v>
      </c>
      <c r="E45" s="40" t="s">
        <v>43</v>
      </c>
      <c r="F45" s="40" t="s">
        <v>45</v>
      </c>
      <c r="G45" s="40" t="s">
        <v>47</v>
      </c>
      <c r="H45" s="2">
        <v>50000</v>
      </c>
      <c r="I45" s="2">
        <v>50000</v>
      </c>
      <c r="J45" s="2">
        <v>50000</v>
      </c>
    </row>
    <row r="46" spans="1:10" s="18" customFormat="1" ht="15.75" x14ac:dyDescent="0.2">
      <c r="A46" s="40"/>
      <c r="B46" s="159" t="s">
        <v>48</v>
      </c>
      <c r="C46" s="159"/>
      <c r="D46" s="40" t="s">
        <v>24</v>
      </c>
      <c r="E46" s="40" t="s">
        <v>43</v>
      </c>
      <c r="F46" s="40" t="s">
        <v>45</v>
      </c>
      <c r="G46" s="40" t="s">
        <v>47</v>
      </c>
      <c r="H46" s="2">
        <v>50000</v>
      </c>
      <c r="I46" s="2">
        <v>50000</v>
      </c>
      <c r="J46" s="2">
        <v>50000</v>
      </c>
    </row>
    <row r="47" spans="1:10" s="18" customFormat="1" ht="15.75" x14ac:dyDescent="0.2">
      <c r="A47" s="39"/>
      <c r="B47" s="153" t="s">
        <v>50</v>
      </c>
      <c r="C47" s="153"/>
      <c r="D47" s="40" t="s">
        <v>24</v>
      </c>
      <c r="E47" s="39" t="s">
        <v>49</v>
      </c>
      <c r="F47" s="39"/>
      <c r="G47" s="39"/>
      <c r="H47" s="1">
        <f>H48</f>
        <v>50000</v>
      </c>
      <c r="I47" s="1">
        <f t="shared" ref="I47:J47" si="9">I48</f>
        <v>50000</v>
      </c>
      <c r="J47" s="1">
        <f t="shared" si="9"/>
        <v>50000</v>
      </c>
    </row>
    <row r="48" spans="1:10" s="18" customFormat="1" ht="15.75" x14ac:dyDescent="0.2">
      <c r="A48" s="39"/>
      <c r="B48" s="153" t="s">
        <v>52</v>
      </c>
      <c r="C48" s="153"/>
      <c r="D48" s="40" t="s">
        <v>24</v>
      </c>
      <c r="E48" s="39" t="s">
        <v>49</v>
      </c>
      <c r="F48" s="39" t="s">
        <v>51</v>
      </c>
      <c r="G48" s="39"/>
      <c r="H48" s="1">
        <f>H49+H51</f>
        <v>50000</v>
      </c>
      <c r="I48" s="1">
        <f t="shared" ref="I48:J48" si="10">I49+I51</f>
        <v>50000</v>
      </c>
      <c r="J48" s="1">
        <f t="shared" si="10"/>
        <v>50000</v>
      </c>
    </row>
    <row r="49" spans="1:10" s="18" customFormat="1" ht="15.75" x14ac:dyDescent="0.2">
      <c r="A49" s="40"/>
      <c r="B49" s="159" t="s">
        <v>103</v>
      </c>
      <c r="C49" s="159"/>
      <c r="D49" s="40" t="s">
        <v>24</v>
      </c>
      <c r="E49" s="40" t="s">
        <v>49</v>
      </c>
      <c r="F49" s="40" t="s">
        <v>51</v>
      </c>
      <c r="G49" s="40" t="s">
        <v>105</v>
      </c>
      <c r="H49" s="2">
        <f>H50</f>
        <v>48700</v>
      </c>
      <c r="I49" s="2">
        <f>I50</f>
        <v>48700</v>
      </c>
      <c r="J49" s="2">
        <f>J50</f>
        <v>48700</v>
      </c>
    </row>
    <row r="50" spans="1:10" s="18" customFormat="1" ht="15.75" x14ac:dyDescent="0.2">
      <c r="A50" s="40"/>
      <c r="B50" s="159" t="s">
        <v>30</v>
      </c>
      <c r="C50" s="159"/>
      <c r="D50" s="40" t="s">
        <v>24</v>
      </c>
      <c r="E50" s="40" t="s">
        <v>49</v>
      </c>
      <c r="F50" s="40" t="s">
        <v>51</v>
      </c>
      <c r="G50" s="40" t="s">
        <v>29</v>
      </c>
      <c r="H50" s="2">
        <v>48700</v>
      </c>
      <c r="I50" s="2">
        <v>48700</v>
      </c>
      <c r="J50" s="2">
        <v>48700</v>
      </c>
    </row>
    <row r="51" spans="1:10" s="18" customFormat="1" ht="15.75" x14ac:dyDescent="0.2">
      <c r="A51" s="40"/>
      <c r="B51" s="159" t="s">
        <v>106</v>
      </c>
      <c r="C51" s="159"/>
      <c r="D51" s="40" t="s">
        <v>24</v>
      </c>
      <c r="E51" s="40" t="s">
        <v>49</v>
      </c>
      <c r="F51" s="40" t="s">
        <v>51</v>
      </c>
      <c r="G51" s="40" t="s">
        <v>107</v>
      </c>
      <c r="H51" s="2">
        <f>H52</f>
        <v>1300</v>
      </c>
      <c r="I51" s="2">
        <f t="shared" ref="I51:J51" si="11">I52</f>
        <v>1300</v>
      </c>
      <c r="J51" s="2">
        <f t="shared" si="11"/>
        <v>1300</v>
      </c>
    </row>
    <row r="52" spans="1:10" s="18" customFormat="1" ht="15.75" x14ac:dyDescent="0.2">
      <c r="A52" s="40"/>
      <c r="B52" s="159" t="s">
        <v>54</v>
      </c>
      <c r="C52" s="159"/>
      <c r="D52" s="40" t="s">
        <v>24</v>
      </c>
      <c r="E52" s="40" t="s">
        <v>49</v>
      </c>
      <c r="F52" s="40" t="s">
        <v>51</v>
      </c>
      <c r="G52" s="40" t="s">
        <v>53</v>
      </c>
      <c r="H52" s="2">
        <v>1300</v>
      </c>
      <c r="I52" s="2">
        <v>1300</v>
      </c>
      <c r="J52" s="2">
        <v>1300</v>
      </c>
    </row>
    <row r="53" spans="1:10" s="18" customFormat="1" ht="15.75" x14ac:dyDescent="0.2">
      <c r="A53" s="39"/>
      <c r="B53" s="153" t="s">
        <v>109</v>
      </c>
      <c r="C53" s="153"/>
      <c r="D53" s="40" t="s">
        <v>24</v>
      </c>
      <c r="E53" s="39" t="s">
        <v>55</v>
      </c>
      <c r="F53" s="39"/>
      <c r="G53" s="39"/>
      <c r="H53" s="1">
        <f>H54</f>
        <v>153000</v>
      </c>
      <c r="I53" s="37">
        <f t="shared" ref="I53:J54" si="12">I54</f>
        <v>149600</v>
      </c>
      <c r="J53" s="37">
        <f t="shared" si="12"/>
        <v>153000</v>
      </c>
    </row>
    <row r="54" spans="1:10" s="18" customFormat="1" ht="15.75" x14ac:dyDescent="0.2">
      <c r="A54" s="39"/>
      <c r="B54" s="149" t="s">
        <v>56</v>
      </c>
      <c r="C54" s="149"/>
      <c r="D54" s="40" t="s">
        <v>24</v>
      </c>
      <c r="E54" s="39" t="s">
        <v>55</v>
      </c>
      <c r="F54" s="39"/>
      <c r="G54" s="39"/>
      <c r="H54" s="1">
        <f>H55</f>
        <v>153000</v>
      </c>
      <c r="I54" s="1">
        <f t="shared" si="12"/>
        <v>149600</v>
      </c>
      <c r="J54" s="1">
        <f t="shared" si="12"/>
        <v>153000</v>
      </c>
    </row>
    <row r="55" spans="1:10" s="18" customFormat="1" ht="15.75" x14ac:dyDescent="0.2">
      <c r="A55" s="39"/>
      <c r="B55" s="149" t="s">
        <v>58</v>
      </c>
      <c r="C55" s="149"/>
      <c r="D55" s="40" t="s">
        <v>24</v>
      </c>
      <c r="E55" s="39" t="s">
        <v>55</v>
      </c>
      <c r="F55" s="39" t="s">
        <v>57</v>
      </c>
      <c r="G55" s="39"/>
      <c r="H55" s="1">
        <f>H56+H59</f>
        <v>153000</v>
      </c>
      <c r="I55" s="1">
        <f t="shared" ref="I55:J55" si="13">I56+I59</f>
        <v>149600</v>
      </c>
      <c r="J55" s="1">
        <f t="shared" si="13"/>
        <v>153000</v>
      </c>
    </row>
    <row r="56" spans="1:10" s="18" customFormat="1" ht="15.75" x14ac:dyDescent="0.2">
      <c r="A56" s="40"/>
      <c r="B56" s="150" t="s">
        <v>101</v>
      </c>
      <c r="C56" s="150"/>
      <c r="D56" s="40" t="s">
        <v>24</v>
      </c>
      <c r="E56" s="40" t="s">
        <v>55</v>
      </c>
      <c r="F56" s="40" t="s">
        <v>57</v>
      </c>
      <c r="G56" s="40" t="s">
        <v>102</v>
      </c>
      <c r="H56" s="2">
        <f>SUM(H57:H58)</f>
        <v>127039</v>
      </c>
      <c r="I56" s="2">
        <f t="shared" ref="I56:J56" si="14">SUM(I57:I58)</f>
        <v>132117</v>
      </c>
      <c r="J56" s="2">
        <f t="shared" si="14"/>
        <v>132117</v>
      </c>
    </row>
    <row r="57" spans="1:10" s="18" customFormat="1" ht="15.75" x14ac:dyDescent="0.2">
      <c r="A57" s="40"/>
      <c r="B57" s="150" t="s">
        <v>22</v>
      </c>
      <c r="C57" s="150"/>
      <c r="D57" s="40" t="s">
        <v>24</v>
      </c>
      <c r="E57" s="40" t="s">
        <v>55</v>
      </c>
      <c r="F57" s="40" t="s">
        <v>57</v>
      </c>
      <c r="G57" s="40" t="s">
        <v>21</v>
      </c>
      <c r="H57" s="2">
        <v>98872</v>
      </c>
      <c r="I57" s="2">
        <v>101472</v>
      </c>
      <c r="J57" s="2">
        <v>101472</v>
      </c>
    </row>
    <row r="58" spans="1:10" s="18" customFormat="1" ht="15.75" x14ac:dyDescent="0.2">
      <c r="A58" s="40"/>
      <c r="B58" s="150" t="s">
        <v>26</v>
      </c>
      <c r="C58" s="150"/>
      <c r="D58" s="40" t="s">
        <v>24</v>
      </c>
      <c r="E58" s="40" t="s">
        <v>55</v>
      </c>
      <c r="F58" s="40" t="s">
        <v>57</v>
      </c>
      <c r="G58" s="40" t="s">
        <v>25</v>
      </c>
      <c r="H58" s="2">
        <v>28167</v>
      </c>
      <c r="I58" s="2">
        <v>30645</v>
      </c>
      <c r="J58" s="2">
        <v>30645</v>
      </c>
    </row>
    <row r="59" spans="1:10" s="18" customFormat="1" ht="15.75" x14ac:dyDescent="0.2">
      <c r="A59" s="40"/>
      <c r="B59" s="150" t="s">
        <v>103</v>
      </c>
      <c r="C59" s="150"/>
      <c r="D59" s="40" t="s">
        <v>24</v>
      </c>
      <c r="E59" s="40" t="s">
        <v>55</v>
      </c>
      <c r="F59" s="40" t="s">
        <v>57</v>
      </c>
      <c r="G59" s="40" t="s">
        <v>105</v>
      </c>
      <c r="H59" s="2">
        <f>H60</f>
        <v>25961</v>
      </c>
      <c r="I59" s="2">
        <v>17483</v>
      </c>
      <c r="J59" s="2">
        <v>20883</v>
      </c>
    </row>
    <row r="60" spans="1:10" s="18" customFormat="1" ht="15.75" x14ac:dyDescent="0.2">
      <c r="A60" s="40"/>
      <c r="B60" s="150" t="s">
        <v>30</v>
      </c>
      <c r="C60" s="150"/>
      <c r="D60" s="40" t="s">
        <v>24</v>
      </c>
      <c r="E60" s="40" t="s">
        <v>55</v>
      </c>
      <c r="F60" s="40" t="s">
        <v>57</v>
      </c>
      <c r="G60" s="40" t="s">
        <v>29</v>
      </c>
      <c r="H60" s="2">
        <v>25961</v>
      </c>
      <c r="I60" s="2">
        <v>10483</v>
      </c>
      <c r="J60" s="2">
        <v>17483</v>
      </c>
    </row>
    <row r="61" spans="1:10" s="21" customFormat="1" ht="15.75" x14ac:dyDescent="0.2">
      <c r="A61" s="39"/>
      <c r="B61" s="149" t="s">
        <v>110</v>
      </c>
      <c r="C61" s="149"/>
      <c r="D61" s="39" t="s">
        <v>24</v>
      </c>
      <c r="E61" s="39" t="s">
        <v>111</v>
      </c>
      <c r="F61" s="39"/>
      <c r="G61" s="39"/>
      <c r="H61" s="1">
        <f>H62+H75</f>
        <v>985115</v>
      </c>
      <c r="I61" s="37">
        <f>I62+I75</f>
        <v>116365</v>
      </c>
      <c r="J61" s="37">
        <f>J62+J75</f>
        <v>204015</v>
      </c>
    </row>
    <row r="62" spans="1:10" s="18" customFormat="1" ht="15.75" x14ac:dyDescent="0.2">
      <c r="A62" s="39"/>
      <c r="B62" s="149" t="s">
        <v>60</v>
      </c>
      <c r="C62" s="149"/>
      <c r="D62" s="39" t="s">
        <v>24</v>
      </c>
      <c r="E62" s="39" t="s">
        <v>59</v>
      </c>
      <c r="F62" s="39"/>
      <c r="G62" s="39"/>
      <c r="H62" s="1">
        <f>H63+H69+H72+H66</f>
        <v>981615</v>
      </c>
      <c r="I62" s="1">
        <f t="shared" ref="I62:J62" si="15">I63+I69+I72+I66</f>
        <v>112865</v>
      </c>
      <c r="J62" s="1">
        <f t="shared" si="15"/>
        <v>200515</v>
      </c>
    </row>
    <row r="63" spans="1:10" s="18" customFormat="1" ht="15.75" x14ac:dyDescent="0.2">
      <c r="A63" s="39"/>
      <c r="B63" s="149" t="s">
        <v>62</v>
      </c>
      <c r="C63" s="149"/>
      <c r="D63" s="40" t="s">
        <v>24</v>
      </c>
      <c r="E63" s="39" t="s">
        <v>59</v>
      </c>
      <c r="F63" s="39" t="s">
        <v>61</v>
      </c>
      <c r="G63" s="39"/>
      <c r="H63" s="1">
        <f>H64</f>
        <v>72350</v>
      </c>
      <c r="I63" s="1">
        <f t="shared" ref="I63:J64" si="16">I64</f>
        <v>66350</v>
      </c>
      <c r="J63" s="1">
        <f t="shared" si="16"/>
        <v>62200</v>
      </c>
    </row>
    <row r="64" spans="1:10" s="18" customFormat="1" ht="15.75" x14ac:dyDescent="0.2">
      <c r="A64" s="40"/>
      <c r="B64" s="150" t="s">
        <v>103</v>
      </c>
      <c r="C64" s="150"/>
      <c r="D64" s="40" t="s">
        <v>24</v>
      </c>
      <c r="E64" s="40" t="s">
        <v>59</v>
      </c>
      <c r="F64" s="40" t="s">
        <v>61</v>
      </c>
      <c r="G64" s="40" t="s">
        <v>105</v>
      </c>
      <c r="H64" s="2">
        <f>H65</f>
        <v>72350</v>
      </c>
      <c r="I64" s="2">
        <f t="shared" si="16"/>
        <v>66350</v>
      </c>
      <c r="J64" s="2">
        <f t="shared" si="16"/>
        <v>62200</v>
      </c>
    </row>
    <row r="65" spans="1:10" s="18" customFormat="1" ht="15.75" x14ac:dyDescent="0.2">
      <c r="A65" s="40"/>
      <c r="B65" s="150" t="s">
        <v>30</v>
      </c>
      <c r="C65" s="150"/>
      <c r="D65" s="40" t="s">
        <v>24</v>
      </c>
      <c r="E65" s="40" t="s">
        <v>59</v>
      </c>
      <c r="F65" s="40" t="s">
        <v>61</v>
      </c>
      <c r="G65" s="40" t="s">
        <v>29</v>
      </c>
      <c r="H65" s="2">
        <v>72350</v>
      </c>
      <c r="I65" s="2">
        <v>66350</v>
      </c>
      <c r="J65" s="2">
        <v>62200</v>
      </c>
    </row>
    <row r="66" spans="1:10" s="18" customFormat="1" ht="15.75" x14ac:dyDescent="0.25">
      <c r="A66" s="40"/>
      <c r="B66" s="167" t="s">
        <v>190</v>
      </c>
      <c r="C66" s="167"/>
      <c r="D66" s="39" t="s">
        <v>24</v>
      </c>
      <c r="E66" s="39" t="s">
        <v>59</v>
      </c>
      <c r="F66" s="42">
        <v>820111550</v>
      </c>
      <c r="G66" s="36"/>
      <c r="H66" s="1">
        <f>H67</f>
        <v>9015</v>
      </c>
      <c r="I66" s="1">
        <f t="shared" ref="I66:J67" si="17">I67</f>
        <v>9015</v>
      </c>
      <c r="J66" s="1">
        <f t="shared" si="17"/>
        <v>9015</v>
      </c>
    </row>
    <row r="67" spans="1:10" s="18" customFormat="1" ht="15.75" x14ac:dyDescent="0.2">
      <c r="A67" s="40"/>
      <c r="B67" s="160" t="s">
        <v>103</v>
      </c>
      <c r="C67" s="160"/>
      <c r="D67" s="40" t="s">
        <v>24</v>
      </c>
      <c r="E67" s="40" t="s">
        <v>59</v>
      </c>
      <c r="F67" s="23">
        <v>820111550</v>
      </c>
      <c r="G67" s="23">
        <v>240</v>
      </c>
      <c r="H67" s="2">
        <f>H68</f>
        <v>9015</v>
      </c>
      <c r="I67" s="2">
        <f t="shared" si="17"/>
        <v>9015</v>
      </c>
      <c r="J67" s="2">
        <f t="shared" si="17"/>
        <v>9015</v>
      </c>
    </row>
    <row r="68" spans="1:10" s="18" customFormat="1" ht="15.75" x14ac:dyDescent="0.2">
      <c r="A68" s="40"/>
      <c r="B68" s="168" t="s">
        <v>30</v>
      </c>
      <c r="C68" s="168"/>
      <c r="D68" s="40" t="s">
        <v>24</v>
      </c>
      <c r="E68" s="40" t="s">
        <v>59</v>
      </c>
      <c r="F68" s="23">
        <v>820111550</v>
      </c>
      <c r="G68" s="23">
        <v>244</v>
      </c>
      <c r="H68" s="2">
        <v>9015</v>
      </c>
      <c r="I68" s="2">
        <v>9015</v>
      </c>
      <c r="J68" s="2">
        <v>9015</v>
      </c>
    </row>
    <row r="69" spans="1:10" s="18" customFormat="1" ht="15.75" x14ac:dyDescent="0.2">
      <c r="A69" s="39"/>
      <c r="B69" s="149" t="s">
        <v>174</v>
      </c>
      <c r="C69" s="149"/>
      <c r="D69" s="40" t="s">
        <v>24</v>
      </c>
      <c r="E69" s="39" t="s">
        <v>59</v>
      </c>
      <c r="F69" s="6" t="s">
        <v>175</v>
      </c>
      <c r="G69" s="39"/>
      <c r="H69" s="1">
        <f>H70</f>
        <v>100250</v>
      </c>
      <c r="I69" s="1">
        <f t="shared" ref="I69:J70" si="18">I70</f>
        <v>37500</v>
      </c>
      <c r="J69" s="1">
        <f t="shared" si="18"/>
        <v>129300</v>
      </c>
    </row>
    <row r="70" spans="1:10" s="18" customFormat="1" ht="15.75" x14ac:dyDescent="0.2">
      <c r="A70" s="40"/>
      <c r="B70" s="150" t="s">
        <v>103</v>
      </c>
      <c r="C70" s="150"/>
      <c r="D70" s="40" t="s">
        <v>24</v>
      </c>
      <c r="E70" s="40" t="s">
        <v>59</v>
      </c>
      <c r="F70" s="7" t="s">
        <v>175</v>
      </c>
      <c r="G70" s="40" t="s">
        <v>105</v>
      </c>
      <c r="H70" s="2">
        <f>H71</f>
        <v>100250</v>
      </c>
      <c r="I70" s="2">
        <f t="shared" si="18"/>
        <v>37500</v>
      </c>
      <c r="J70" s="2">
        <f t="shared" si="18"/>
        <v>129300</v>
      </c>
    </row>
    <row r="71" spans="1:10" s="18" customFormat="1" ht="15.75" x14ac:dyDescent="0.2">
      <c r="A71" s="40"/>
      <c r="B71" s="150" t="s">
        <v>30</v>
      </c>
      <c r="C71" s="150"/>
      <c r="D71" s="40" t="s">
        <v>24</v>
      </c>
      <c r="E71" s="40" t="s">
        <v>59</v>
      </c>
      <c r="F71" s="7" t="s">
        <v>175</v>
      </c>
      <c r="G71" s="40" t="s">
        <v>29</v>
      </c>
      <c r="H71" s="2">
        <v>100250</v>
      </c>
      <c r="I71" s="2">
        <v>37500</v>
      </c>
      <c r="J71" s="2">
        <v>129300</v>
      </c>
    </row>
    <row r="72" spans="1:10" s="18" customFormat="1" ht="15.75" x14ac:dyDescent="0.2">
      <c r="A72" s="40"/>
      <c r="B72" s="153" t="s">
        <v>164</v>
      </c>
      <c r="C72" s="153"/>
      <c r="D72" s="39" t="s">
        <v>24</v>
      </c>
      <c r="E72" s="39" t="s">
        <v>59</v>
      </c>
      <c r="F72" s="39" t="s">
        <v>140</v>
      </c>
      <c r="G72" s="39"/>
      <c r="H72" s="1">
        <f>H73</f>
        <v>800000</v>
      </c>
      <c r="I72" s="1">
        <f t="shared" ref="I72:J73" si="19">I73</f>
        <v>0</v>
      </c>
      <c r="J72" s="1">
        <f t="shared" si="19"/>
        <v>0</v>
      </c>
    </row>
    <row r="73" spans="1:10" s="18" customFormat="1" ht="15.75" x14ac:dyDescent="0.2">
      <c r="A73" s="40"/>
      <c r="B73" s="150" t="s">
        <v>103</v>
      </c>
      <c r="C73" s="150"/>
      <c r="D73" s="40" t="s">
        <v>24</v>
      </c>
      <c r="E73" s="40" t="s">
        <v>59</v>
      </c>
      <c r="F73" s="40" t="s">
        <v>140</v>
      </c>
      <c r="G73" s="40" t="s">
        <v>105</v>
      </c>
      <c r="H73" s="2">
        <f>H74</f>
        <v>800000</v>
      </c>
      <c r="I73" s="2">
        <f t="shared" si="19"/>
        <v>0</v>
      </c>
      <c r="J73" s="2">
        <f t="shared" si="19"/>
        <v>0</v>
      </c>
    </row>
    <row r="74" spans="1:10" s="18" customFormat="1" ht="15.75" x14ac:dyDescent="0.2">
      <c r="A74" s="40"/>
      <c r="B74" s="150" t="s">
        <v>30</v>
      </c>
      <c r="C74" s="150"/>
      <c r="D74" s="40" t="s">
        <v>24</v>
      </c>
      <c r="E74" s="40" t="s">
        <v>59</v>
      </c>
      <c r="F74" s="40" t="s">
        <v>140</v>
      </c>
      <c r="G74" s="40" t="s">
        <v>29</v>
      </c>
      <c r="H74" s="2">
        <v>800000</v>
      </c>
      <c r="I74" s="2">
        <v>0</v>
      </c>
      <c r="J74" s="2">
        <v>0</v>
      </c>
    </row>
    <row r="75" spans="1:10" s="18" customFormat="1" ht="15.75" x14ac:dyDescent="0.2">
      <c r="A75" s="39"/>
      <c r="B75" s="149" t="s">
        <v>64</v>
      </c>
      <c r="C75" s="149"/>
      <c r="D75" s="40" t="s">
        <v>24</v>
      </c>
      <c r="E75" s="39" t="s">
        <v>63</v>
      </c>
      <c r="F75" s="39"/>
      <c r="G75" s="39"/>
      <c r="H75" s="1">
        <f>H76</f>
        <v>3500</v>
      </c>
      <c r="I75" s="1">
        <f t="shared" ref="I75:J77" si="20">I76</f>
        <v>3500</v>
      </c>
      <c r="J75" s="1">
        <f t="shared" si="20"/>
        <v>3500</v>
      </c>
    </row>
    <row r="76" spans="1:10" s="18" customFormat="1" ht="15.75" x14ac:dyDescent="0.2">
      <c r="A76" s="39"/>
      <c r="B76" s="149" t="s">
        <v>66</v>
      </c>
      <c r="C76" s="149"/>
      <c r="D76" s="40" t="s">
        <v>24</v>
      </c>
      <c r="E76" s="39" t="s">
        <v>63</v>
      </c>
      <c r="F76" s="39" t="s">
        <v>65</v>
      </c>
      <c r="G76" s="39"/>
      <c r="H76" s="1">
        <f>H77</f>
        <v>3500</v>
      </c>
      <c r="I76" s="1">
        <f t="shared" si="20"/>
        <v>3500</v>
      </c>
      <c r="J76" s="1">
        <f t="shared" si="20"/>
        <v>3500</v>
      </c>
    </row>
    <row r="77" spans="1:10" s="18" customFormat="1" ht="15.75" x14ac:dyDescent="0.2">
      <c r="A77" s="40"/>
      <c r="B77" s="150" t="s">
        <v>103</v>
      </c>
      <c r="C77" s="150"/>
      <c r="D77" s="40" t="s">
        <v>24</v>
      </c>
      <c r="E77" s="40" t="s">
        <v>63</v>
      </c>
      <c r="F77" s="40" t="s">
        <v>65</v>
      </c>
      <c r="G77" s="40" t="s">
        <v>105</v>
      </c>
      <c r="H77" s="2">
        <f>H78</f>
        <v>3500</v>
      </c>
      <c r="I77" s="2">
        <f t="shared" si="20"/>
        <v>3500</v>
      </c>
      <c r="J77" s="2">
        <f t="shared" si="20"/>
        <v>3500</v>
      </c>
    </row>
    <row r="78" spans="1:10" s="18" customFormat="1" ht="15.75" x14ac:dyDescent="0.2">
      <c r="A78" s="40"/>
      <c r="B78" s="150" t="s">
        <v>30</v>
      </c>
      <c r="C78" s="150"/>
      <c r="D78" s="40" t="s">
        <v>24</v>
      </c>
      <c r="E78" s="40" t="s">
        <v>63</v>
      </c>
      <c r="F78" s="40" t="s">
        <v>65</v>
      </c>
      <c r="G78" s="40" t="s">
        <v>29</v>
      </c>
      <c r="H78" s="2">
        <v>3500</v>
      </c>
      <c r="I78" s="2">
        <v>3500</v>
      </c>
      <c r="J78" s="2">
        <v>3500</v>
      </c>
    </row>
    <row r="79" spans="1:10" s="21" customFormat="1" ht="15.75" x14ac:dyDescent="0.2">
      <c r="A79" s="39"/>
      <c r="B79" s="149" t="s">
        <v>112</v>
      </c>
      <c r="C79" s="149"/>
      <c r="D79" s="39" t="s">
        <v>24</v>
      </c>
      <c r="E79" s="39" t="s">
        <v>113</v>
      </c>
      <c r="F79" s="39"/>
      <c r="G79" s="39"/>
      <c r="H79" s="1">
        <f>H80+H102</f>
        <v>3220229.52</v>
      </c>
      <c r="I79" s="37">
        <f>I80+I102</f>
        <v>1809996</v>
      </c>
      <c r="J79" s="37">
        <f>J80+J102</f>
        <v>1880795</v>
      </c>
    </row>
    <row r="80" spans="1:10" s="18" customFormat="1" ht="15.75" x14ac:dyDescent="0.2">
      <c r="A80" s="39"/>
      <c r="B80" s="149" t="s">
        <v>68</v>
      </c>
      <c r="C80" s="149"/>
      <c r="D80" s="40" t="s">
        <v>24</v>
      </c>
      <c r="E80" s="39" t="s">
        <v>67</v>
      </c>
      <c r="F80" s="39"/>
      <c r="G80" s="39"/>
      <c r="H80" s="1">
        <f>H81+H87+H90+H93+H99+H84++H96</f>
        <v>2964884</v>
      </c>
      <c r="I80" s="1">
        <f t="shared" ref="I80:J80" si="21">I81+I87+I90+I93+I99+I84++I96</f>
        <v>1769996</v>
      </c>
      <c r="J80" s="1">
        <f t="shared" si="21"/>
        <v>1840795</v>
      </c>
    </row>
    <row r="81" spans="1:10" s="18" customFormat="1" ht="15.75" x14ac:dyDescent="0.2">
      <c r="A81" s="39"/>
      <c r="B81" s="149" t="s">
        <v>69</v>
      </c>
      <c r="C81" s="149"/>
      <c r="D81" s="40" t="s">
        <v>24</v>
      </c>
      <c r="E81" s="39" t="s">
        <v>67</v>
      </c>
      <c r="F81" s="39" t="s">
        <v>146</v>
      </c>
      <c r="G81" s="39"/>
      <c r="H81" s="1">
        <f>H82</f>
        <v>806337</v>
      </c>
      <c r="I81" s="1">
        <f t="shared" ref="I81:J82" si="22">I82</f>
        <v>0</v>
      </c>
      <c r="J81" s="1">
        <f t="shared" si="22"/>
        <v>0</v>
      </c>
    </row>
    <row r="82" spans="1:10" s="18" customFormat="1" ht="15.75" x14ac:dyDescent="0.2">
      <c r="A82" s="40"/>
      <c r="B82" s="150" t="s">
        <v>103</v>
      </c>
      <c r="C82" s="150"/>
      <c r="D82" s="40" t="s">
        <v>24</v>
      </c>
      <c r="E82" s="40" t="s">
        <v>67</v>
      </c>
      <c r="F82" s="40" t="s">
        <v>146</v>
      </c>
      <c r="G82" s="40" t="s">
        <v>105</v>
      </c>
      <c r="H82" s="2">
        <f>H83</f>
        <v>806337</v>
      </c>
      <c r="I82" s="2">
        <f t="shared" si="22"/>
        <v>0</v>
      </c>
      <c r="J82" s="2">
        <f t="shared" si="22"/>
        <v>0</v>
      </c>
    </row>
    <row r="83" spans="1:10" s="18" customFormat="1" ht="15.75" x14ac:dyDescent="0.2">
      <c r="A83" s="40"/>
      <c r="B83" s="150" t="s">
        <v>30</v>
      </c>
      <c r="C83" s="150"/>
      <c r="D83" s="40" t="s">
        <v>24</v>
      </c>
      <c r="E83" s="40" t="s">
        <v>67</v>
      </c>
      <c r="F83" s="40" t="s">
        <v>146</v>
      </c>
      <c r="G83" s="40" t="s">
        <v>29</v>
      </c>
      <c r="H83" s="8">
        <v>806337</v>
      </c>
      <c r="I83" s="8">
        <v>0</v>
      </c>
      <c r="J83" s="2">
        <v>0</v>
      </c>
    </row>
    <row r="84" spans="1:10" s="18" customFormat="1" ht="15.75" x14ac:dyDescent="0.2">
      <c r="A84" s="40"/>
      <c r="B84" s="149" t="s">
        <v>70</v>
      </c>
      <c r="C84" s="149"/>
      <c r="D84" s="39" t="s">
        <v>24</v>
      </c>
      <c r="E84" s="39" t="s">
        <v>67</v>
      </c>
      <c r="F84" s="39" t="s">
        <v>173</v>
      </c>
      <c r="G84" s="39"/>
      <c r="H84" s="1">
        <f>H85</f>
        <v>0</v>
      </c>
      <c r="I84" s="1">
        <f t="shared" ref="I84:J85" si="23">I85</f>
        <v>0</v>
      </c>
      <c r="J84" s="1">
        <f t="shared" si="23"/>
        <v>0</v>
      </c>
    </row>
    <row r="85" spans="1:10" s="18" customFormat="1" ht="15.75" x14ac:dyDescent="0.2">
      <c r="A85" s="40"/>
      <c r="B85" s="163" t="s">
        <v>155</v>
      </c>
      <c r="C85" s="164"/>
      <c r="D85" s="40" t="s">
        <v>24</v>
      </c>
      <c r="E85" s="40" t="s">
        <v>67</v>
      </c>
      <c r="F85" s="40" t="s">
        <v>173</v>
      </c>
      <c r="G85" s="40" t="s">
        <v>105</v>
      </c>
      <c r="H85" s="24">
        <f>H86</f>
        <v>0</v>
      </c>
      <c r="I85" s="2">
        <f t="shared" si="23"/>
        <v>0</v>
      </c>
      <c r="J85" s="2">
        <f t="shared" si="23"/>
        <v>0</v>
      </c>
    </row>
    <row r="86" spans="1:10" s="18" customFormat="1" ht="15.75" x14ac:dyDescent="0.2">
      <c r="A86" s="40"/>
      <c r="B86" s="150" t="s">
        <v>30</v>
      </c>
      <c r="C86" s="150"/>
      <c r="D86" s="40" t="s">
        <v>24</v>
      </c>
      <c r="E86" s="40" t="s">
        <v>67</v>
      </c>
      <c r="F86" s="40" t="s">
        <v>173</v>
      </c>
      <c r="G86" s="40" t="s">
        <v>29</v>
      </c>
      <c r="H86" s="8">
        <v>0</v>
      </c>
      <c r="I86" s="2">
        <v>0</v>
      </c>
      <c r="J86" s="2">
        <v>0</v>
      </c>
    </row>
    <row r="87" spans="1:10" s="18" customFormat="1" ht="15.75" x14ac:dyDescent="0.2">
      <c r="A87" s="39"/>
      <c r="B87" s="149" t="s">
        <v>70</v>
      </c>
      <c r="C87" s="149"/>
      <c r="D87" s="40" t="s">
        <v>24</v>
      </c>
      <c r="E87" s="39" t="s">
        <v>67</v>
      </c>
      <c r="F87" s="39" t="s">
        <v>147</v>
      </c>
      <c r="G87" s="39"/>
      <c r="H87" s="1">
        <f>H88</f>
        <v>1640263</v>
      </c>
      <c r="I87" s="1">
        <f t="shared" ref="I87:J88" si="24">I88</f>
        <v>0</v>
      </c>
      <c r="J87" s="1">
        <f t="shared" si="24"/>
        <v>0</v>
      </c>
    </row>
    <row r="88" spans="1:10" s="18" customFormat="1" ht="15.75" x14ac:dyDescent="0.2">
      <c r="A88" s="40"/>
      <c r="B88" s="150" t="s">
        <v>103</v>
      </c>
      <c r="C88" s="150"/>
      <c r="D88" s="40" t="s">
        <v>24</v>
      </c>
      <c r="E88" s="40" t="s">
        <v>67</v>
      </c>
      <c r="F88" s="40" t="s">
        <v>147</v>
      </c>
      <c r="G88" s="40" t="s">
        <v>105</v>
      </c>
      <c r="H88" s="2">
        <f>H89</f>
        <v>1640263</v>
      </c>
      <c r="I88" s="2">
        <f t="shared" si="24"/>
        <v>0</v>
      </c>
      <c r="J88" s="2">
        <f t="shared" si="24"/>
        <v>0</v>
      </c>
    </row>
    <row r="89" spans="1:10" s="18" customFormat="1" ht="15.75" x14ac:dyDescent="0.2">
      <c r="A89" s="40"/>
      <c r="B89" s="150" t="s">
        <v>30</v>
      </c>
      <c r="C89" s="150"/>
      <c r="D89" s="40" t="s">
        <v>24</v>
      </c>
      <c r="E89" s="40" t="s">
        <v>67</v>
      </c>
      <c r="F89" s="40" t="s">
        <v>147</v>
      </c>
      <c r="G89" s="40" t="s">
        <v>29</v>
      </c>
      <c r="H89" s="2">
        <v>1640263</v>
      </c>
      <c r="I89" s="2">
        <v>0</v>
      </c>
      <c r="J89" s="2">
        <v>0</v>
      </c>
    </row>
    <row r="90" spans="1:10" s="18" customFormat="1" ht="15.75" x14ac:dyDescent="0.2">
      <c r="A90" s="40"/>
      <c r="B90" s="153" t="s">
        <v>142</v>
      </c>
      <c r="C90" s="153"/>
      <c r="D90" s="39" t="s">
        <v>24</v>
      </c>
      <c r="E90" s="39" t="s">
        <v>67</v>
      </c>
      <c r="F90" s="39" t="s">
        <v>148</v>
      </c>
      <c r="G90" s="39"/>
      <c r="H90" s="1">
        <f>H91</f>
        <v>352000</v>
      </c>
      <c r="I90" s="1">
        <f t="shared" ref="I90:J91" si="25">I91</f>
        <v>0</v>
      </c>
      <c r="J90" s="1">
        <f t="shared" si="25"/>
        <v>0</v>
      </c>
    </row>
    <row r="91" spans="1:10" s="18" customFormat="1" ht="15.75" x14ac:dyDescent="0.2">
      <c r="A91" s="40"/>
      <c r="B91" s="150" t="s">
        <v>103</v>
      </c>
      <c r="C91" s="150"/>
      <c r="D91" s="40" t="s">
        <v>24</v>
      </c>
      <c r="E91" s="40" t="s">
        <v>67</v>
      </c>
      <c r="F91" s="40" t="s">
        <v>148</v>
      </c>
      <c r="G91" s="40" t="s">
        <v>105</v>
      </c>
      <c r="H91" s="2">
        <f>H92</f>
        <v>352000</v>
      </c>
      <c r="I91" s="2">
        <f t="shared" si="25"/>
        <v>0</v>
      </c>
      <c r="J91" s="2">
        <f t="shared" si="25"/>
        <v>0</v>
      </c>
    </row>
    <row r="92" spans="1:10" s="18" customFormat="1" ht="15.75" x14ac:dyDescent="0.2">
      <c r="A92" s="40"/>
      <c r="B92" s="150" t="s">
        <v>30</v>
      </c>
      <c r="C92" s="150"/>
      <c r="D92" s="40" t="s">
        <v>24</v>
      </c>
      <c r="E92" s="40" t="s">
        <v>67</v>
      </c>
      <c r="F92" s="40" t="s">
        <v>148</v>
      </c>
      <c r="G92" s="40" t="s">
        <v>29</v>
      </c>
      <c r="H92" s="29">
        <v>352000</v>
      </c>
      <c r="I92" s="2">
        <v>0</v>
      </c>
      <c r="J92" s="2">
        <v>0</v>
      </c>
    </row>
    <row r="93" spans="1:10" s="18" customFormat="1" ht="15.75" x14ac:dyDescent="0.2">
      <c r="A93" s="40"/>
      <c r="B93" s="160" t="s">
        <v>152</v>
      </c>
      <c r="C93" s="160"/>
      <c r="D93" s="39" t="s">
        <v>24</v>
      </c>
      <c r="E93" s="39" t="s">
        <v>67</v>
      </c>
      <c r="F93" s="3" t="s">
        <v>153</v>
      </c>
      <c r="G93" s="39"/>
      <c r="H93" s="1">
        <f>H94</f>
        <v>0</v>
      </c>
      <c r="I93" s="1">
        <f t="shared" ref="I93:J94" si="26">I94</f>
        <v>0</v>
      </c>
      <c r="J93" s="1">
        <f t="shared" si="26"/>
        <v>0</v>
      </c>
    </row>
    <row r="94" spans="1:10" s="18" customFormat="1" ht="15.75" x14ac:dyDescent="0.2">
      <c r="A94" s="40"/>
      <c r="B94" s="91" t="s">
        <v>154</v>
      </c>
      <c r="C94" s="91"/>
      <c r="D94" s="39" t="s">
        <v>24</v>
      </c>
      <c r="E94" s="39" t="s">
        <v>67</v>
      </c>
      <c r="F94" s="3" t="s">
        <v>153</v>
      </c>
      <c r="G94" s="39" t="s">
        <v>105</v>
      </c>
      <c r="H94" s="1">
        <f>H95</f>
        <v>0</v>
      </c>
      <c r="I94" s="1">
        <f t="shared" si="26"/>
        <v>0</v>
      </c>
      <c r="J94" s="1">
        <f t="shared" si="26"/>
        <v>0</v>
      </c>
    </row>
    <row r="95" spans="1:10" s="18" customFormat="1" ht="15.75" x14ac:dyDescent="0.2">
      <c r="A95" s="40"/>
      <c r="B95" s="160" t="s">
        <v>155</v>
      </c>
      <c r="C95" s="160"/>
      <c r="D95" s="40" t="s">
        <v>24</v>
      </c>
      <c r="E95" s="40" t="s">
        <v>67</v>
      </c>
      <c r="F95" s="4" t="s">
        <v>153</v>
      </c>
      <c r="G95" s="40" t="s">
        <v>29</v>
      </c>
      <c r="H95" s="2">
        <v>0</v>
      </c>
      <c r="I95" s="2">
        <v>0</v>
      </c>
      <c r="J95" s="2">
        <v>0</v>
      </c>
    </row>
    <row r="96" spans="1:10" s="21" customFormat="1" ht="15.75" x14ac:dyDescent="0.2">
      <c r="A96" s="39"/>
      <c r="B96" s="161" t="s">
        <v>177</v>
      </c>
      <c r="C96" s="162"/>
      <c r="D96" s="39" t="s">
        <v>24</v>
      </c>
      <c r="E96" s="39" t="s">
        <v>67</v>
      </c>
      <c r="F96" s="3" t="s">
        <v>179</v>
      </c>
      <c r="G96" s="39"/>
      <c r="H96" s="1">
        <f>H97</f>
        <v>166284</v>
      </c>
      <c r="I96" s="1">
        <f t="shared" ref="I96:J97" si="27">I97</f>
        <v>0</v>
      </c>
      <c r="J96" s="1">
        <f t="shared" si="27"/>
        <v>0</v>
      </c>
    </row>
    <row r="97" spans="1:10" s="18" customFormat="1" ht="15.75" x14ac:dyDescent="0.2">
      <c r="A97" s="40"/>
      <c r="B97" s="163" t="s">
        <v>158</v>
      </c>
      <c r="C97" s="164"/>
      <c r="D97" s="40" t="s">
        <v>24</v>
      </c>
      <c r="E97" s="40" t="s">
        <v>67</v>
      </c>
      <c r="F97" s="4" t="s">
        <v>179</v>
      </c>
      <c r="G97" s="40" t="s">
        <v>178</v>
      </c>
      <c r="H97" s="2">
        <f>H98</f>
        <v>166284</v>
      </c>
      <c r="I97" s="2">
        <f t="shared" si="27"/>
        <v>0</v>
      </c>
      <c r="J97" s="2">
        <f t="shared" si="27"/>
        <v>0</v>
      </c>
    </row>
    <row r="98" spans="1:10" s="18" customFormat="1" ht="15.75" x14ac:dyDescent="0.2">
      <c r="A98" s="40"/>
      <c r="B98" s="165" t="s">
        <v>176</v>
      </c>
      <c r="C98" s="166"/>
      <c r="D98" s="40" t="s">
        <v>24</v>
      </c>
      <c r="E98" s="40" t="s">
        <v>67</v>
      </c>
      <c r="F98" s="4" t="s">
        <v>179</v>
      </c>
      <c r="G98" s="40" t="s">
        <v>161</v>
      </c>
      <c r="H98" s="2">
        <v>166284</v>
      </c>
      <c r="I98" s="2">
        <v>0</v>
      </c>
      <c r="J98" s="2">
        <v>0</v>
      </c>
    </row>
    <row r="99" spans="1:10" s="18" customFormat="1" ht="15.75" x14ac:dyDescent="0.2">
      <c r="A99" s="40"/>
      <c r="B99" s="149" t="s">
        <v>168</v>
      </c>
      <c r="C99" s="149"/>
      <c r="D99" s="39" t="s">
        <v>24</v>
      </c>
      <c r="E99" s="39" t="s">
        <v>67</v>
      </c>
      <c r="F99" s="40" t="s">
        <v>169</v>
      </c>
      <c r="G99" s="39"/>
      <c r="H99" s="1">
        <f>H100</f>
        <v>0</v>
      </c>
      <c r="I99" s="1">
        <f t="shared" ref="I99:J100" si="28">I100</f>
        <v>1769996</v>
      </c>
      <c r="J99" s="1">
        <f t="shared" si="28"/>
        <v>1840795</v>
      </c>
    </row>
    <row r="100" spans="1:10" s="18" customFormat="1" ht="15.75" x14ac:dyDescent="0.2">
      <c r="A100" s="40"/>
      <c r="B100" s="91" t="s">
        <v>154</v>
      </c>
      <c r="C100" s="91"/>
      <c r="D100" s="40" t="s">
        <v>24</v>
      </c>
      <c r="E100" s="40" t="s">
        <v>67</v>
      </c>
      <c r="F100" s="40" t="s">
        <v>169</v>
      </c>
      <c r="G100" s="40" t="s">
        <v>105</v>
      </c>
      <c r="H100" s="2">
        <f>H101</f>
        <v>0</v>
      </c>
      <c r="I100" s="2">
        <f t="shared" si="28"/>
        <v>1769996</v>
      </c>
      <c r="J100" s="2">
        <f t="shared" si="28"/>
        <v>1840795</v>
      </c>
    </row>
    <row r="101" spans="1:10" s="18" customFormat="1" ht="15.75" x14ac:dyDescent="0.2">
      <c r="A101" s="40"/>
      <c r="B101" s="160" t="s">
        <v>155</v>
      </c>
      <c r="C101" s="160"/>
      <c r="D101" s="40" t="s">
        <v>24</v>
      </c>
      <c r="E101" s="40" t="s">
        <v>67</v>
      </c>
      <c r="F101" s="40" t="s">
        <v>169</v>
      </c>
      <c r="G101" s="40" t="s">
        <v>29</v>
      </c>
      <c r="H101" s="2">
        <v>0</v>
      </c>
      <c r="I101" s="2">
        <v>1769996</v>
      </c>
      <c r="J101" s="8">
        <v>1840795</v>
      </c>
    </row>
    <row r="102" spans="1:10" s="18" customFormat="1" ht="15.75" x14ac:dyDescent="0.2">
      <c r="A102" s="39"/>
      <c r="B102" s="149" t="s">
        <v>72</v>
      </c>
      <c r="C102" s="149"/>
      <c r="D102" s="40" t="s">
        <v>24</v>
      </c>
      <c r="E102" s="39" t="s">
        <v>71</v>
      </c>
      <c r="F102" s="39"/>
      <c r="G102" s="39"/>
      <c r="H102" s="1">
        <f>H103</f>
        <v>255345.52</v>
      </c>
      <c r="I102" s="1">
        <f t="shared" ref="I102:J104" si="29">I103</f>
        <v>40000</v>
      </c>
      <c r="J102" s="1">
        <f t="shared" si="29"/>
        <v>40000</v>
      </c>
    </row>
    <row r="103" spans="1:10" s="18" customFormat="1" ht="15.75" x14ac:dyDescent="0.2">
      <c r="A103" s="39"/>
      <c r="B103" s="149" t="s">
        <v>167</v>
      </c>
      <c r="C103" s="149"/>
      <c r="D103" s="40" t="s">
        <v>24</v>
      </c>
      <c r="E103" s="39" t="s">
        <v>71</v>
      </c>
      <c r="F103" s="39" t="s">
        <v>75</v>
      </c>
      <c r="G103" s="39"/>
      <c r="H103" s="1">
        <f>H104+H106</f>
        <v>255345.52</v>
      </c>
      <c r="I103" s="1">
        <f t="shared" ref="I103:J103" si="30">I104+I106</f>
        <v>40000</v>
      </c>
      <c r="J103" s="1">
        <f t="shared" si="30"/>
        <v>40000</v>
      </c>
    </row>
    <row r="104" spans="1:10" s="18" customFormat="1" ht="15.75" x14ac:dyDescent="0.2">
      <c r="A104" s="40"/>
      <c r="B104" s="150" t="s">
        <v>103</v>
      </c>
      <c r="C104" s="150"/>
      <c r="D104" s="40" t="s">
        <v>24</v>
      </c>
      <c r="E104" s="40" t="s">
        <v>71</v>
      </c>
      <c r="F104" s="40" t="s">
        <v>75</v>
      </c>
      <c r="G104" s="40" t="s">
        <v>105</v>
      </c>
      <c r="H104" s="2">
        <f>H105</f>
        <v>30400</v>
      </c>
      <c r="I104" s="2">
        <f t="shared" si="29"/>
        <v>40000</v>
      </c>
      <c r="J104" s="2">
        <f t="shared" si="29"/>
        <v>40000</v>
      </c>
    </row>
    <row r="105" spans="1:10" s="18" customFormat="1" ht="15.75" x14ac:dyDescent="0.2">
      <c r="A105" s="40"/>
      <c r="B105" s="150" t="s">
        <v>30</v>
      </c>
      <c r="C105" s="150"/>
      <c r="D105" s="40" t="s">
        <v>24</v>
      </c>
      <c r="E105" s="40" t="s">
        <v>71</v>
      </c>
      <c r="F105" s="40" t="s">
        <v>75</v>
      </c>
      <c r="G105" s="40" t="s">
        <v>29</v>
      </c>
      <c r="H105" s="2">
        <v>30400</v>
      </c>
      <c r="I105" s="2">
        <v>40000</v>
      </c>
      <c r="J105" s="2">
        <v>40000</v>
      </c>
    </row>
    <row r="106" spans="1:10" s="18" customFormat="1" ht="15.75" x14ac:dyDescent="0.2">
      <c r="A106" s="40"/>
      <c r="B106" s="159" t="s">
        <v>172</v>
      </c>
      <c r="C106" s="159"/>
      <c r="D106" s="40" t="s">
        <v>24</v>
      </c>
      <c r="E106" s="40" t="s">
        <v>71</v>
      </c>
      <c r="F106" s="40" t="s">
        <v>191</v>
      </c>
      <c r="G106" s="40" t="s">
        <v>171</v>
      </c>
      <c r="H106" s="2">
        <f>H107</f>
        <v>224945.52</v>
      </c>
      <c r="I106" s="2">
        <f t="shared" ref="I106:J106" si="31">I107</f>
        <v>0</v>
      </c>
      <c r="J106" s="2">
        <f t="shared" si="31"/>
        <v>0</v>
      </c>
    </row>
    <row r="107" spans="1:10" s="18" customFormat="1" ht="15.75" x14ac:dyDescent="0.2">
      <c r="A107" s="40"/>
      <c r="B107" s="159" t="s">
        <v>34</v>
      </c>
      <c r="C107" s="159"/>
      <c r="D107" s="40" t="s">
        <v>24</v>
      </c>
      <c r="E107" s="40" t="s">
        <v>71</v>
      </c>
      <c r="F107" s="40" t="s">
        <v>75</v>
      </c>
      <c r="G107" s="40" t="s">
        <v>33</v>
      </c>
      <c r="H107" s="2">
        <v>224945.52</v>
      </c>
      <c r="I107" s="2">
        <v>0</v>
      </c>
      <c r="J107" s="2">
        <v>0</v>
      </c>
    </row>
    <row r="108" spans="1:10" s="18" customFormat="1" ht="15.75" x14ac:dyDescent="0.2">
      <c r="A108" s="40"/>
      <c r="B108" s="149" t="s">
        <v>114</v>
      </c>
      <c r="C108" s="149"/>
      <c r="D108" s="39" t="s">
        <v>24</v>
      </c>
      <c r="E108" s="39" t="s">
        <v>145</v>
      </c>
      <c r="F108" s="39"/>
      <c r="G108" s="39"/>
      <c r="H108" s="1">
        <f>H109+H122+H115</f>
        <v>4594061.4800000004</v>
      </c>
      <c r="I108" s="1">
        <f>I109+I122+I115</f>
        <v>4048862</v>
      </c>
      <c r="J108" s="1">
        <f>J109+J122+J115</f>
        <v>3344323</v>
      </c>
    </row>
    <row r="109" spans="1:10" s="18" customFormat="1" ht="15.75" x14ac:dyDescent="0.2">
      <c r="A109" s="39"/>
      <c r="B109" s="149" t="s">
        <v>77</v>
      </c>
      <c r="C109" s="149"/>
      <c r="D109" s="40" t="s">
        <v>24</v>
      </c>
      <c r="E109" s="39" t="s">
        <v>76</v>
      </c>
      <c r="F109" s="39"/>
      <c r="G109" s="39"/>
      <c r="H109" s="37">
        <f t="shared" ref="H109:J109" si="32">H110</f>
        <v>120052</v>
      </c>
      <c r="I109" s="1">
        <f t="shared" si="32"/>
        <v>120052</v>
      </c>
      <c r="J109" s="37">
        <f t="shared" si="32"/>
        <v>120052</v>
      </c>
    </row>
    <row r="110" spans="1:10" s="18" customFormat="1" ht="15.75" x14ac:dyDescent="0.2">
      <c r="A110" s="39"/>
      <c r="B110" s="149" t="s">
        <v>79</v>
      </c>
      <c r="C110" s="149"/>
      <c r="D110" s="40" t="s">
        <v>24</v>
      </c>
      <c r="E110" s="39" t="s">
        <v>76</v>
      </c>
      <c r="F110" s="39" t="s">
        <v>78</v>
      </c>
      <c r="G110" s="39"/>
      <c r="H110" s="1">
        <f>SUM(H112:H113)</f>
        <v>120052</v>
      </c>
      <c r="I110" s="1">
        <f t="shared" ref="I110:J110" si="33">SUM(I112:I113)</f>
        <v>120052</v>
      </c>
      <c r="J110" s="1">
        <f t="shared" si="33"/>
        <v>120052</v>
      </c>
    </row>
    <row r="111" spans="1:10" s="18" customFormat="1" ht="15.75" x14ac:dyDescent="0.2">
      <c r="A111" s="39"/>
      <c r="B111" s="150" t="s">
        <v>103</v>
      </c>
      <c r="C111" s="150"/>
      <c r="D111" s="40" t="s">
        <v>24</v>
      </c>
      <c r="E111" s="40" t="s">
        <v>76</v>
      </c>
      <c r="F111" s="40" t="s">
        <v>182</v>
      </c>
      <c r="G111" s="40" t="s">
        <v>105</v>
      </c>
      <c r="H111" s="2">
        <f>H112</f>
        <v>7500</v>
      </c>
      <c r="I111" s="2">
        <f t="shared" ref="I111:J111" si="34">I112</f>
        <v>7500</v>
      </c>
      <c r="J111" s="2">
        <f t="shared" si="34"/>
        <v>7500</v>
      </c>
    </row>
    <row r="112" spans="1:10" s="18" customFormat="1" ht="15.75" x14ac:dyDescent="0.2">
      <c r="A112" s="39"/>
      <c r="B112" s="150" t="s">
        <v>30</v>
      </c>
      <c r="C112" s="150"/>
      <c r="D112" s="40" t="s">
        <v>24</v>
      </c>
      <c r="E112" s="40" t="s">
        <v>76</v>
      </c>
      <c r="F112" s="40" t="s">
        <v>182</v>
      </c>
      <c r="G112" s="40" t="s">
        <v>29</v>
      </c>
      <c r="H112" s="2">
        <v>7500</v>
      </c>
      <c r="I112" s="2">
        <v>7500</v>
      </c>
      <c r="J112" s="2">
        <v>7500</v>
      </c>
    </row>
    <row r="113" spans="1:10" s="18" customFormat="1" ht="15.75" x14ac:dyDescent="0.2">
      <c r="A113" s="40"/>
      <c r="B113" s="150" t="s">
        <v>103</v>
      </c>
      <c r="C113" s="150"/>
      <c r="D113" s="40" t="s">
        <v>24</v>
      </c>
      <c r="E113" s="40" t="s">
        <v>76</v>
      </c>
      <c r="F113" s="40" t="s">
        <v>78</v>
      </c>
      <c r="G113" s="40" t="s">
        <v>105</v>
      </c>
      <c r="H113" s="2">
        <v>112552</v>
      </c>
      <c r="I113" s="2">
        <v>112552</v>
      </c>
      <c r="J113" s="2">
        <v>112552</v>
      </c>
    </row>
    <row r="114" spans="1:10" s="18" customFormat="1" ht="15.75" x14ac:dyDescent="0.2">
      <c r="A114" s="40"/>
      <c r="B114" s="150" t="s">
        <v>30</v>
      </c>
      <c r="C114" s="150"/>
      <c r="D114" s="40" t="s">
        <v>24</v>
      </c>
      <c r="E114" s="40" t="s">
        <v>76</v>
      </c>
      <c r="F114" s="40" t="s">
        <v>78</v>
      </c>
      <c r="G114" s="40" t="s">
        <v>29</v>
      </c>
      <c r="H114" s="2">
        <v>112363</v>
      </c>
      <c r="I114" s="2">
        <v>112363</v>
      </c>
      <c r="J114" s="2">
        <v>112363</v>
      </c>
    </row>
    <row r="115" spans="1:10" s="18" customFormat="1" ht="15.75" x14ac:dyDescent="0.2">
      <c r="A115" s="40"/>
      <c r="B115" s="153" t="s">
        <v>149</v>
      </c>
      <c r="C115" s="153"/>
      <c r="D115" s="39" t="s">
        <v>24</v>
      </c>
      <c r="E115" s="39" t="s">
        <v>150</v>
      </c>
      <c r="F115" s="40"/>
      <c r="G115" s="40"/>
      <c r="H115" s="37">
        <f>H119</f>
        <v>518260</v>
      </c>
      <c r="I115" s="37">
        <f t="shared" ref="I115:J115" si="35">I119</f>
        <v>2058810</v>
      </c>
      <c r="J115" s="37">
        <f t="shared" si="35"/>
        <v>807191</v>
      </c>
    </row>
    <row r="116" spans="1:10" s="18" customFormat="1" ht="15.75" x14ac:dyDescent="0.2">
      <c r="A116" s="39"/>
      <c r="B116" s="149" t="s">
        <v>74</v>
      </c>
      <c r="C116" s="149"/>
      <c r="D116" s="40" t="s">
        <v>24</v>
      </c>
      <c r="E116" s="39" t="s">
        <v>150</v>
      </c>
      <c r="F116" s="39" t="s">
        <v>73</v>
      </c>
      <c r="G116" s="39"/>
      <c r="H116" s="1">
        <f>H117</f>
        <v>0</v>
      </c>
      <c r="I116" s="1">
        <f t="shared" ref="I116:J117" si="36">I117</f>
        <v>0</v>
      </c>
      <c r="J116" s="1">
        <f t="shared" si="36"/>
        <v>0</v>
      </c>
    </row>
    <row r="117" spans="1:10" s="18" customFormat="1" ht="15.75" x14ac:dyDescent="0.2">
      <c r="A117" s="39"/>
      <c r="B117" s="150" t="s">
        <v>103</v>
      </c>
      <c r="C117" s="150"/>
      <c r="D117" s="40" t="s">
        <v>24</v>
      </c>
      <c r="E117" s="40" t="s">
        <v>150</v>
      </c>
      <c r="F117" s="40" t="s">
        <v>73</v>
      </c>
      <c r="G117" s="40" t="s">
        <v>105</v>
      </c>
      <c r="H117" s="2">
        <f>H118</f>
        <v>0</v>
      </c>
      <c r="I117" s="2">
        <f t="shared" si="36"/>
        <v>0</v>
      </c>
      <c r="J117" s="2">
        <f t="shared" si="36"/>
        <v>0</v>
      </c>
    </row>
    <row r="118" spans="1:10" s="18" customFormat="1" ht="15.75" x14ac:dyDescent="0.2">
      <c r="A118" s="40"/>
      <c r="B118" s="150" t="s">
        <v>30</v>
      </c>
      <c r="C118" s="150"/>
      <c r="D118" s="40" t="s">
        <v>24</v>
      </c>
      <c r="E118" s="40" t="s">
        <v>150</v>
      </c>
      <c r="F118" s="40" t="s">
        <v>73</v>
      </c>
      <c r="G118" s="40" t="s">
        <v>29</v>
      </c>
      <c r="H118" s="2">
        <v>0</v>
      </c>
      <c r="I118" s="2">
        <v>0</v>
      </c>
      <c r="J118" s="2">
        <v>0</v>
      </c>
    </row>
    <row r="119" spans="1:10" s="18" customFormat="1" ht="15.75" x14ac:dyDescent="0.2">
      <c r="A119" s="40"/>
      <c r="B119" s="157" t="s">
        <v>74</v>
      </c>
      <c r="C119" s="157"/>
      <c r="D119" s="39" t="s">
        <v>24</v>
      </c>
      <c r="E119" s="39" t="s">
        <v>150</v>
      </c>
      <c r="F119" s="3" t="s">
        <v>159</v>
      </c>
      <c r="G119" s="39"/>
      <c r="H119" s="1">
        <f>H120</f>
        <v>518260</v>
      </c>
      <c r="I119" s="1">
        <f t="shared" ref="I119:J120" si="37">I120</f>
        <v>2058810</v>
      </c>
      <c r="J119" s="1">
        <f t="shared" si="37"/>
        <v>807191</v>
      </c>
    </row>
    <row r="120" spans="1:10" s="18" customFormat="1" ht="15.75" x14ac:dyDescent="0.2">
      <c r="A120" s="40"/>
      <c r="B120" s="91" t="s">
        <v>157</v>
      </c>
      <c r="C120" s="91"/>
      <c r="D120" s="40" t="s">
        <v>24</v>
      </c>
      <c r="E120" s="40" t="s">
        <v>150</v>
      </c>
      <c r="F120" s="4" t="s">
        <v>159</v>
      </c>
      <c r="G120" s="40" t="s">
        <v>160</v>
      </c>
      <c r="H120" s="2">
        <f>H121</f>
        <v>518260</v>
      </c>
      <c r="I120" s="2">
        <f t="shared" si="37"/>
        <v>2058810</v>
      </c>
      <c r="J120" s="2">
        <f t="shared" si="37"/>
        <v>807191</v>
      </c>
    </row>
    <row r="121" spans="1:10" s="18" customFormat="1" ht="15.75" x14ac:dyDescent="0.2">
      <c r="A121" s="40"/>
      <c r="B121" s="158" t="s">
        <v>158</v>
      </c>
      <c r="C121" s="158"/>
      <c r="D121" s="33" t="s">
        <v>24</v>
      </c>
      <c r="E121" s="33" t="s">
        <v>150</v>
      </c>
      <c r="F121" s="34" t="s">
        <v>159</v>
      </c>
      <c r="G121" s="33" t="s">
        <v>161</v>
      </c>
      <c r="H121" s="35">
        <v>518260</v>
      </c>
      <c r="I121" s="35">
        <v>2058810</v>
      </c>
      <c r="J121" s="35">
        <v>807191</v>
      </c>
    </row>
    <row r="122" spans="1:10" s="18" customFormat="1" ht="15.75" x14ac:dyDescent="0.2">
      <c r="A122" s="39"/>
      <c r="B122" s="149" t="s">
        <v>81</v>
      </c>
      <c r="C122" s="149"/>
      <c r="D122" s="40" t="s">
        <v>24</v>
      </c>
      <c r="E122" s="39" t="s">
        <v>80</v>
      </c>
      <c r="F122" s="39"/>
      <c r="G122" s="39"/>
      <c r="H122" s="1">
        <f>H123+H126+H129+H135+H138+H141+H144+H147</f>
        <v>3955749.48</v>
      </c>
      <c r="I122" s="1">
        <f t="shared" ref="I122" si="38">I123+I126+I129+I135+I138+I141+I144+I147</f>
        <v>1870000</v>
      </c>
      <c r="J122" s="1">
        <f>J123+J126+J129+J135+J138+J141+J144+J147</f>
        <v>2417080</v>
      </c>
    </row>
    <row r="123" spans="1:10" s="18" customFormat="1" ht="15.75" x14ac:dyDescent="0.2">
      <c r="A123" s="39"/>
      <c r="B123" s="149" t="s">
        <v>83</v>
      </c>
      <c r="C123" s="149"/>
      <c r="D123" s="40" t="s">
        <v>24</v>
      </c>
      <c r="E123" s="39" t="s">
        <v>80</v>
      </c>
      <c r="F123" s="39" t="s">
        <v>82</v>
      </c>
      <c r="G123" s="39"/>
      <c r="H123" s="37">
        <f>H124</f>
        <v>1748800</v>
      </c>
      <c r="I123" s="37">
        <f t="shared" ref="I123" si="39">I124</f>
        <v>1772600</v>
      </c>
      <c r="J123" s="37">
        <f>J124</f>
        <v>2034980</v>
      </c>
    </row>
    <row r="124" spans="1:10" s="18" customFormat="1" ht="15.75" x14ac:dyDescent="0.2">
      <c r="A124" s="40"/>
      <c r="B124" s="150" t="s">
        <v>103</v>
      </c>
      <c r="C124" s="150"/>
      <c r="D124" s="40" t="s">
        <v>24</v>
      </c>
      <c r="E124" s="40" t="s">
        <v>80</v>
      </c>
      <c r="F124" s="40" t="s">
        <v>82</v>
      </c>
      <c r="G124" s="40" t="s">
        <v>105</v>
      </c>
      <c r="H124" s="2">
        <f t="shared" ref="H124:J124" si="40">H125</f>
        <v>1748800</v>
      </c>
      <c r="I124" s="2">
        <f t="shared" si="40"/>
        <v>1772600</v>
      </c>
      <c r="J124" s="2">
        <f t="shared" si="40"/>
        <v>2034980</v>
      </c>
    </row>
    <row r="125" spans="1:10" s="18" customFormat="1" ht="15.75" x14ac:dyDescent="0.2">
      <c r="A125" s="40"/>
      <c r="B125" s="150" t="s">
        <v>30</v>
      </c>
      <c r="C125" s="150"/>
      <c r="D125" s="40" t="s">
        <v>24</v>
      </c>
      <c r="E125" s="40" t="s">
        <v>80</v>
      </c>
      <c r="F125" s="40" t="s">
        <v>82</v>
      </c>
      <c r="G125" s="40" t="s">
        <v>29</v>
      </c>
      <c r="H125" s="2">
        <v>1748800</v>
      </c>
      <c r="I125" s="2">
        <v>1772600</v>
      </c>
      <c r="J125" s="2">
        <v>2034980</v>
      </c>
    </row>
    <row r="126" spans="1:10" s="18" customFormat="1" ht="15.75" x14ac:dyDescent="0.2">
      <c r="A126" s="40"/>
      <c r="B126" s="155" t="s">
        <v>192</v>
      </c>
      <c r="C126" s="156"/>
      <c r="D126" s="39" t="s">
        <v>24</v>
      </c>
      <c r="E126" s="39" t="s">
        <v>80</v>
      </c>
      <c r="F126" s="39" t="s">
        <v>193</v>
      </c>
      <c r="G126" s="39"/>
      <c r="H126" s="37">
        <f>H127</f>
        <v>547400</v>
      </c>
      <c r="I126" s="1">
        <f t="shared" ref="I126:J127" si="41">I127</f>
        <v>0</v>
      </c>
      <c r="J126" s="1">
        <f t="shared" si="41"/>
        <v>0</v>
      </c>
    </row>
    <row r="127" spans="1:10" s="18" customFormat="1" ht="15.75" x14ac:dyDescent="0.2">
      <c r="A127" s="40"/>
      <c r="B127" s="150" t="s">
        <v>103</v>
      </c>
      <c r="C127" s="150"/>
      <c r="D127" s="40" t="s">
        <v>24</v>
      </c>
      <c r="E127" s="40" t="s">
        <v>80</v>
      </c>
      <c r="F127" s="40" t="s">
        <v>193</v>
      </c>
      <c r="G127" s="40" t="s">
        <v>105</v>
      </c>
      <c r="H127" s="2">
        <f>H128</f>
        <v>547400</v>
      </c>
      <c r="I127" s="2">
        <f t="shared" si="41"/>
        <v>0</v>
      </c>
      <c r="J127" s="2">
        <f t="shared" si="41"/>
        <v>0</v>
      </c>
    </row>
    <row r="128" spans="1:10" s="18" customFormat="1" ht="15.75" x14ac:dyDescent="0.2">
      <c r="A128" s="40"/>
      <c r="B128" s="150" t="s">
        <v>30</v>
      </c>
      <c r="C128" s="150"/>
      <c r="D128" s="40" t="s">
        <v>24</v>
      </c>
      <c r="E128" s="40" t="s">
        <v>80</v>
      </c>
      <c r="F128" s="40" t="s">
        <v>193</v>
      </c>
      <c r="G128" s="40" t="s">
        <v>29</v>
      </c>
      <c r="H128" s="2">
        <v>547400</v>
      </c>
      <c r="I128" s="2">
        <v>0</v>
      </c>
      <c r="J128" s="2">
        <v>0</v>
      </c>
    </row>
    <row r="129" spans="1:10" s="18" customFormat="1" ht="15.75" x14ac:dyDescent="0.2">
      <c r="A129" s="39"/>
      <c r="B129" s="149" t="s">
        <v>85</v>
      </c>
      <c r="C129" s="149"/>
      <c r="D129" s="40" t="s">
        <v>24</v>
      </c>
      <c r="E129" s="39" t="s">
        <v>80</v>
      </c>
      <c r="F129" s="39" t="s">
        <v>84</v>
      </c>
      <c r="G129" s="39"/>
      <c r="H129" s="37">
        <f>H130</f>
        <v>50000</v>
      </c>
      <c r="I129" s="1">
        <f t="shared" ref="I129:J130" si="42">I130</f>
        <v>70000</v>
      </c>
      <c r="J129" s="1">
        <f t="shared" si="42"/>
        <v>0</v>
      </c>
    </row>
    <row r="130" spans="1:10" s="18" customFormat="1" ht="15.75" x14ac:dyDescent="0.2">
      <c r="A130" s="40"/>
      <c r="B130" s="150" t="s">
        <v>103</v>
      </c>
      <c r="C130" s="150"/>
      <c r="D130" s="40" t="s">
        <v>24</v>
      </c>
      <c r="E130" s="40" t="s">
        <v>80</v>
      </c>
      <c r="F130" s="40" t="s">
        <v>84</v>
      </c>
      <c r="G130" s="40" t="s">
        <v>105</v>
      </c>
      <c r="H130" s="2">
        <f>H131</f>
        <v>50000</v>
      </c>
      <c r="I130" s="2">
        <f t="shared" si="42"/>
        <v>70000</v>
      </c>
      <c r="J130" s="2">
        <f t="shared" si="42"/>
        <v>0</v>
      </c>
    </row>
    <row r="131" spans="1:10" s="18" customFormat="1" ht="15.75" x14ac:dyDescent="0.2">
      <c r="A131" s="40"/>
      <c r="B131" s="150" t="s">
        <v>30</v>
      </c>
      <c r="C131" s="150"/>
      <c r="D131" s="40" t="s">
        <v>24</v>
      </c>
      <c r="E131" s="40" t="s">
        <v>80</v>
      </c>
      <c r="F131" s="40" t="s">
        <v>84</v>
      </c>
      <c r="G131" s="40" t="s">
        <v>29</v>
      </c>
      <c r="H131" s="2">
        <v>50000</v>
      </c>
      <c r="I131" s="2">
        <v>70000</v>
      </c>
      <c r="J131" s="2">
        <v>0</v>
      </c>
    </row>
    <row r="132" spans="1:10" s="18" customFormat="1" ht="15.75" x14ac:dyDescent="0.2">
      <c r="A132" s="39"/>
      <c r="B132" s="149" t="s">
        <v>86</v>
      </c>
      <c r="C132" s="149"/>
      <c r="D132" s="40" t="s">
        <v>24</v>
      </c>
      <c r="E132" s="39" t="s">
        <v>80</v>
      </c>
      <c r="F132" s="39" t="s">
        <v>162</v>
      </c>
      <c r="G132" s="39"/>
      <c r="H132" s="1">
        <f>H133</f>
        <v>0</v>
      </c>
      <c r="I132" s="1">
        <f t="shared" ref="I132:J133" si="43">I133</f>
        <v>0</v>
      </c>
      <c r="J132" s="1">
        <f t="shared" si="43"/>
        <v>0</v>
      </c>
    </row>
    <row r="133" spans="1:10" s="18" customFormat="1" ht="15.75" x14ac:dyDescent="0.2">
      <c r="A133" s="39"/>
      <c r="B133" s="149" t="s">
        <v>103</v>
      </c>
      <c r="C133" s="149"/>
      <c r="D133" s="40" t="s">
        <v>24</v>
      </c>
      <c r="E133" s="39" t="s">
        <v>80</v>
      </c>
      <c r="F133" s="39" t="s">
        <v>162</v>
      </c>
      <c r="G133" s="39" t="s">
        <v>105</v>
      </c>
      <c r="H133" s="1">
        <f>H134</f>
        <v>0</v>
      </c>
      <c r="I133" s="1">
        <f t="shared" si="43"/>
        <v>0</v>
      </c>
      <c r="J133" s="1">
        <f t="shared" si="43"/>
        <v>0</v>
      </c>
    </row>
    <row r="134" spans="1:10" s="18" customFormat="1" ht="15.75" x14ac:dyDescent="0.2">
      <c r="A134" s="40"/>
      <c r="B134" s="150" t="s">
        <v>30</v>
      </c>
      <c r="C134" s="150"/>
      <c r="D134" s="40" t="s">
        <v>24</v>
      </c>
      <c r="E134" s="40" t="s">
        <v>80</v>
      </c>
      <c r="F134" s="40"/>
      <c r="G134" s="40" t="s">
        <v>29</v>
      </c>
      <c r="H134" s="2">
        <v>0</v>
      </c>
      <c r="I134" s="2">
        <v>0</v>
      </c>
      <c r="J134" s="2">
        <v>0</v>
      </c>
    </row>
    <row r="135" spans="1:10" s="18" customFormat="1" ht="15.75" x14ac:dyDescent="0.2">
      <c r="A135" s="39"/>
      <c r="B135" s="153" t="s">
        <v>143</v>
      </c>
      <c r="C135" s="153"/>
      <c r="D135" s="39" t="s">
        <v>24</v>
      </c>
      <c r="E135" s="39" t="s">
        <v>80</v>
      </c>
      <c r="F135" s="39" t="s">
        <v>144</v>
      </c>
      <c r="G135" s="39"/>
      <c r="H135" s="37">
        <f>H136</f>
        <v>31600</v>
      </c>
      <c r="I135" s="1">
        <f t="shared" ref="I135:J136" si="44">I136</f>
        <v>27400</v>
      </c>
      <c r="J135" s="1">
        <f t="shared" si="44"/>
        <v>22100</v>
      </c>
    </row>
    <row r="136" spans="1:10" s="18" customFormat="1" ht="15.75" x14ac:dyDescent="0.2">
      <c r="A136" s="40"/>
      <c r="B136" s="150" t="s">
        <v>103</v>
      </c>
      <c r="C136" s="150"/>
      <c r="D136" s="40" t="s">
        <v>24</v>
      </c>
      <c r="E136" s="40" t="s">
        <v>80</v>
      </c>
      <c r="F136" s="40" t="s">
        <v>144</v>
      </c>
      <c r="G136" s="40" t="s">
        <v>105</v>
      </c>
      <c r="H136" s="2">
        <f>H137</f>
        <v>31600</v>
      </c>
      <c r="I136" s="2">
        <f t="shared" si="44"/>
        <v>27400</v>
      </c>
      <c r="J136" s="2">
        <f t="shared" si="44"/>
        <v>22100</v>
      </c>
    </row>
    <row r="137" spans="1:10" s="18" customFormat="1" ht="15.75" x14ac:dyDescent="0.2">
      <c r="A137" s="40"/>
      <c r="B137" s="150" t="s">
        <v>30</v>
      </c>
      <c r="C137" s="150"/>
      <c r="D137" s="40" t="s">
        <v>24</v>
      </c>
      <c r="E137" s="40" t="s">
        <v>80</v>
      </c>
      <c r="F137" s="40" t="s">
        <v>144</v>
      </c>
      <c r="G137" s="40" t="s">
        <v>29</v>
      </c>
      <c r="H137" s="2">
        <v>31600</v>
      </c>
      <c r="I137" s="2">
        <v>27400</v>
      </c>
      <c r="J137" s="2">
        <v>22100</v>
      </c>
    </row>
    <row r="138" spans="1:10" s="18" customFormat="1" ht="15.75" x14ac:dyDescent="0.2">
      <c r="A138" s="40"/>
      <c r="B138" s="153" t="s">
        <v>164</v>
      </c>
      <c r="C138" s="153"/>
      <c r="D138" s="39" t="s">
        <v>24</v>
      </c>
      <c r="E138" s="39" t="s">
        <v>80</v>
      </c>
      <c r="F138" s="39" t="s">
        <v>140</v>
      </c>
      <c r="G138" s="39"/>
      <c r="H138" s="37">
        <f>H139</f>
        <v>593816</v>
      </c>
      <c r="I138" s="1">
        <f t="shared" ref="I138:J139" si="45">I139</f>
        <v>0</v>
      </c>
      <c r="J138" s="1">
        <f t="shared" si="45"/>
        <v>0</v>
      </c>
    </row>
    <row r="139" spans="1:10" s="18" customFormat="1" ht="15.75" x14ac:dyDescent="0.2">
      <c r="A139" s="40"/>
      <c r="B139" s="150" t="s">
        <v>103</v>
      </c>
      <c r="C139" s="150"/>
      <c r="D139" s="40" t="s">
        <v>24</v>
      </c>
      <c r="E139" s="40" t="s">
        <v>80</v>
      </c>
      <c r="F139" s="40" t="s">
        <v>140</v>
      </c>
      <c r="G139" s="40" t="s">
        <v>105</v>
      </c>
      <c r="H139" s="2">
        <f>H140</f>
        <v>593816</v>
      </c>
      <c r="I139" s="2">
        <f t="shared" si="45"/>
        <v>0</v>
      </c>
      <c r="J139" s="2">
        <f t="shared" si="45"/>
        <v>0</v>
      </c>
    </row>
    <row r="140" spans="1:10" s="18" customFormat="1" ht="15.75" x14ac:dyDescent="0.2">
      <c r="A140" s="40"/>
      <c r="B140" s="150" t="s">
        <v>30</v>
      </c>
      <c r="C140" s="150"/>
      <c r="D140" s="40" t="s">
        <v>24</v>
      </c>
      <c r="E140" s="40" t="s">
        <v>80</v>
      </c>
      <c r="F140" s="40" t="s">
        <v>140</v>
      </c>
      <c r="G140" s="40" t="s">
        <v>29</v>
      </c>
      <c r="H140" s="2">
        <v>593816</v>
      </c>
      <c r="I140" s="2">
        <v>0</v>
      </c>
      <c r="J140" s="2">
        <v>0</v>
      </c>
    </row>
    <row r="141" spans="1:10" s="21" customFormat="1" ht="15.75" x14ac:dyDescent="0.2">
      <c r="A141" s="39"/>
      <c r="B141" s="154" t="s">
        <v>86</v>
      </c>
      <c r="C141" s="154"/>
      <c r="D141" s="40" t="s">
        <v>24</v>
      </c>
      <c r="E141" s="40" t="s">
        <v>80</v>
      </c>
      <c r="F141" s="39" t="s">
        <v>162</v>
      </c>
      <c r="G141" s="39"/>
      <c r="H141" s="37">
        <f>H142</f>
        <v>889079</v>
      </c>
      <c r="I141" s="1">
        <f t="shared" ref="I141:J142" si="46">I142</f>
        <v>0</v>
      </c>
      <c r="J141" s="1">
        <f t="shared" si="46"/>
        <v>0</v>
      </c>
    </row>
    <row r="142" spans="1:10" s="18" customFormat="1" ht="15.75" x14ac:dyDescent="0.2">
      <c r="A142" s="40"/>
      <c r="B142" s="91" t="s">
        <v>155</v>
      </c>
      <c r="C142" s="91"/>
      <c r="D142" s="40" t="s">
        <v>24</v>
      </c>
      <c r="E142" s="40" t="s">
        <v>80</v>
      </c>
      <c r="F142" s="40" t="s">
        <v>162</v>
      </c>
      <c r="G142" s="40" t="s">
        <v>105</v>
      </c>
      <c r="H142" s="2">
        <f>H143</f>
        <v>889079</v>
      </c>
      <c r="I142" s="2">
        <f t="shared" si="46"/>
        <v>0</v>
      </c>
      <c r="J142" s="2">
        <f t="shared" si="46"/>
        <v>0</v>
      </c>
    </row>
    <row r="143" spans="1:10" s="18" customFormat="1" ht="15.75" x14ac:dyDescent="0.2">
      <c r="A143" s="40"/>
      <c r="B143" s="150" t="s">
        <v>30</v>
      </c>
      <c r="C143" s="150"/>
      <c r="D143" s="40" t="s">
        <v>24</v>
      </c>
      <c r="E143" s="40" t="s">
        <v>80</v>
      </c>
      <c r="F143" s="40" t="s">
        <v>162</v>
      </c>
      <c r="G143" s="40" t="s">
        <v>29</v>
      </c>
      <c r="H143" s="2">
        <v>889079</v>
      </c>
      <c r="I143" s="2">
        <v>0</v>
      </c>
      <c r="J143" s="2">
        <v>0</v>
      </c>
    </row>
    <row r="144" spans="1:10" s="18" customFormat="1" ht="15.75" x14ac:dyDescent="0.2">
      <c r="A144" s="40"/>
      <c r="B144" s="152" t="s">
        <v>194</v>
      </c>
      <c r="C144" s="152"/>
      <c r="D144" s="39" t="s">
        <v>24</v>
      </c>
      <c r="E144" s="39" t="s">
        <v>80</v>
      </c>
      <c r="F144" s="39" t="s">
        <v>195</v>
      </c>
      <c r="G144" s="39"/>
      <c r="H144" s="37">
        <f>H145</f>
        <v>45054.48</v>
      </c>
      <c r="I144" s="1">
        <f t="shared" ref="I144:J145" si="47">I145</f>
        <v>0</v>
      </c>
      <c r="J144" s="1">
        <f t="shared" si="47"/>
        <v>210000</v>
      </c>
    </row>
    <row r="145" spans="1:10" s="18" customFormat="1" ht="15.75" x14ac:dyDescent="0.2">
      <c r="A145" s="40"/>
      <c r="B145" s="91" t="s">
        <v>155</v>
      </c>
      <c r="C145" s="91"/>
      <c r="D145" s="40" t="s">
        <v>24</v>
      </c>
      <c r="E145" s="40" t="s">
        <v>80</v>
      </c>
      <c r="F145" s="40" t="s">
        <v>195</v>
      </c>
      <c r="G145" s="40" t="s">
        <v>105</v>
      </c>
      <c r="H145" s="2">
        <f>H146</f>
        <v>45054.48</v>
      </c>
      <c r="I145" s="2">
        <f t="shared" si="47"/>
        <v>0</v>
      </c>
      <c r="J145" s="2">
        <f t="shared" si="47"/>
        <v>210000</v>
      </c>
    </row>
    <row r="146" spans="1:10" s="18" customFormat="1" ht="15.75" x14ac:dyDescent="0.2">
      <c r="A146" s="40"/>
      <c r="B146" s="150" t="s">
        <v>30</v>
      </c>
      <c r="C146" s="150"/>
      <c r="D146" s="40" t="s">
        <v>24</v>
      </c>
      <c r="E146" s="40" t="s">
        <v>80</v>
      </c>
      <c r="F146" s="40" t="s">
        <v>195</v>
      </c>
      <c r="G146" s="40" t="s">
        <v>29</v>
      </c>
      <c r="H146" s="2">
        <v>45054.48</v>
      </c>
      <c r="I146" s="2">
        <v>0</v>
      </c>
      <c r="J146" s="2">
        <v>210000</v>
      </c>
    </row>
    <row r="147" spans="1:10" s="18" customFormat="1" ht="15.75" x14ac:dyDescent="0.2">
      <c r="A147" s="39"/>
      <c r="B147" s="149" t="s">
        <v>87</v>
      </c>
      <c r="C147" s="149"/>
      <c r="D147" s="40" t="s">
        <v>24</v>
      </c>
      <c r="E147" s="39" t="s">
        <v>80</v>
      </c>
      <c r="F147" s="39" t="s">
        <v>170</v>
      </c>
      <c r="G147" s="39"/>
      <c r="H147" s="37">
        <f>H148</f>
        <v>50000</v>
      </c>
      <c r="I147" s="1">
        <f t="shared" ref="I147:J148" si="48">I148</f>
        <v>0</v>
      </c>
      <c r="J147" s="37">
        <f t="shared" si="48"/>
        <v>150000</v>
      </c>
    </row>
    <row r="148" spans="1:10" s="18" customFormat="1" ht="15.75" x14ac:dyDescent="0.2">
      <c r="A148" s="40"/>
      <c r="B148" s="150" t="s">
        <v>103</v>
      </c>
      <c r="C148" s="150"/>
      <c r="D148" s="40" t="s">
        <v>24</v>
      </c>
      <c r="E148" s="40" t="s">
        <v>80</v>
      </c>
      <c r="F148" s="40" t="s">
        <v>170</v>
      </c>
      <c r="G148" s="40" t="s">
        <v>105</v>
      </c>
      <c r="H148" s="2">
        <f>H149</f>
        <v>50000</v>
      </c>
      <c r="I148" s="2">
        <f t="shared" si="48"/>
        <v>0</v>
      </c>
      <c r="J148" s="2">
        <f t="shared" si="48"/>
        <v>150000</v>
      </c>
    </row>
    <row r="149" spans="1:10" s="18" customFormat="1" ht="15.75" x14ac:dyDescent="0.2">
      <c r="A149" s="40"/>
      <c r="B149" s="150" t="s">
        <v>30</v>
      </c>
      <c r="C149" s="150"/>
      <c r="D149" s="40" t="s">
        <v>24</v>
      </c>
      <c r="E149" s="40" t="s">
        <v>80</v>
      </c>
      <c r="F149" s="40" t="s">
        <v>170</v>
      </c>
      <c r="G149" s="40" t="s">
        <v>29</v>
      </c>
      <c r="H149" s="2">
        <v>50000</v>
      </c>
      <c r="I149" s="2">
        <v>0</v>
      </c>
      <c r="J149" s="2">
        <v>150000</v>
      </c>
    </row>
    <row r="150" spans="1:10" s="21" customFormat="1" ht="15.75" x14ac:dyDescent="0.2">
      <c r="A150" s="39"/>
      <c r="B150" s="149" t="s">
        <v>115</v>
      </c>
      <c r="C150" s="149"/>
      <c r="D150" s="39" t="s">
        <v>24</v>
      </c>
      <c r="E150" s="39" t="s">
        <v>116</v>
      </c>
      <c r="F150" s="39"/>
      <c r="G150" s="39"/>
      <c r="H150" s="1">
        <f>H151</f>
        <v>30000</v>
      </c>
      <c r="I150" s="1">
        <f t="shared" ref="I150:J153" si="49">I151</f>
        <v>30000</v>
      </c>
      <c r="J150" s="1">
        <f t="shared" si="49"/>
        <v>30000</v>
      </c>
    </row>
    <row r="151" spans="1:10" s="18" customFormat="1" ht="15.75" x14ac:dyDescent="0.2">
      <c r="A151" s="39"/>
      <c r="B151" s="149" t="s">
        <v>89</v>
      </c>
      <c r="C151" s="149"/>
      <c r="D151" s="40" t="s">
        <v>24</v>
      </c>
      <c r="E151" s="39" t="s">
        <v>88</v>
      </c>
      <c r="F151" s="39"/>
      <c r="G151" s="39"/>
      <c r="H151" s="1">
        <f>H152</f>
        <v>30000</v>
      </c>
      <c r="I151" s="1">
        <f t="shared" si="49"/>
        <v>30000</v>
      </c>
      <c r="J151" s="1">
        <f t="shared" si="49"/>
        <v>30000</v>
      </c>
    </row>
    <row r="152" spans="1:10" s="18" customFormat="1" ht="15.75" x14ac:dyDescent="0.2">
      <c r="A152" s="39"/>
      <c r="B152" s="149" t="s">
        <v>91</v>
      </c>
      <c r="C152" s="149"/>
      <c r="D152" s="40" t="s">
        <v>24</v>
      </c>
      <c r="E152" s="39" t="s">
        <v>88</v>
      </c>
      <c r="F152" s="39" t="s">
        <v>90</v>
      </c>
      <c r="G152" s="39"/>
      <c r="H152" s="1">
        <f>H153</f>
        <v>30000</v>
      </c>
      <c r="I152" s="1">
        <f t="shared" si="49"/>
        <v>30000</v>
      </c>
      <c r="J152" s="1">
        <f t="shared" si="49"/>
        <v>30000</v>
      </c>
    </row>
    <row r="153" spans="1:10" s="18" customFormat="1" ht="15.75" x14ac:dyDescent="0.2">
      <c r="A153" s="40"/>
      <c r="B153" s="150" t="s">
        <v>103</v>
      </c>
      <c r="C153" s="150"/>
      <c r="D153" s="40" t="s">
        <v>24</v>
      </c>
      <c r="E153" s="40" t="s">
        <v>88</v>
      </c>
      <c r="F153" s="40" t="s">
        <v>90</v>
      </c>
      <c r="G153" s="40" t="s">
        <v>105</v>
      </c>
      <c r="H153" s="2">
        <f>H154</f>
        <v>30000</v>
      </c>
      <c r="I153" s="2">
        <f t="shared" si="49"/>
        <v>30000</v>
      </c>
      <c r="J153" s="2">
        <f t="shared" si="49"/>
        <v>30000</v>
      </c>
    </row>
    <row r="154" spans="1:10" s="18" customFormat="1" ht="15.75" x14ac:dyDescent="0.2">
      <c r="A154" s="40"/>
      <c r="B154" s="150" t="s">
        <v>30</v>
      </c>
      <c r="C154" s="150"/>
      <c r="D154" s="40" t="s">
        <v>24</v>
      </c>
      <c r="E154" s="40" t="s">
        <v>88</v>
      </c>
      <c r="F154" s="40" t="s">
        <v>90</v>
      </c>
      <c r="G154" s="40" t="s">
        <v>29</v>
      </c>
      <c r="H154" s="2">
        <v>30000</v>
      </c>
      <c r="I154" s="2">
        <v>30000</v>
      </c>
      <c r="J154" s="2">
        <v>30000</v>
      </c>
    </row>
    <row r="155" spans="1:10" s="21" customFormat="1" ht="15.75" x14ac:dyDescent="0.2">
      <c r="A155" s="39"/>
      <c r="B155" s="149" t="s">
        <v>117</v>
      </c>
      <c r="C155" s="149"/>
      <c r="D155" s="39" t="s">
        <v>24</v>
      </c>
      <c r="E155" s="39" t="s">
        <v>138</v>
      </c>
      <c r="F155" s="39"/>
      <c r="G155" s="39"/>
      <c r="H155" s="1">
        <f>H156</f>
        <v>406376</v>
      </c>
      <c r="I155" s="1">
        <f t="shared" ref="I155:J158" si="50">I156</f>
        <v>406376</v>
      </c>
      <c r="J155" s="1">
        <f t="shared" si="50"/>
        <v>406376</v>
      </c>
    </row>
    <row r="156" spans="1:10" s="18" customFormat="1" ht="15.75" x14ac:dyDescent="0.2">
      <c r="A156" s="39"/>
      <c r="B156" s="149" t="s">
        <v>93</v>
      </c>
      <c r="C156" s="149"/>
      <c r="D156" s="40" t="s">
        <v>24</v>
      </c>
      <c r="E156" s="39" t="s">
        <v>92</v>
      </c>
      <c r="F156" s="39"/>
      <c r="G156" s="39"/>
      <c r="H156" s="1">
        <f>H157</f>
        <v>406376</v>
      </c>
      <c r="I156" s="1">
        <f t="shared" si="50"/>
        <v>406376</v>
      </c>
      <c r="J156" s="1">
        <f t="shared" si="50"/>
        <v>406376</v>
      </c>
    </row>
    <row r="157" spans="1:10" s="18" customFormat="1" ht="15.75" x14ac:dyDescent="0.2">
      <c r="A157" s="39"/>
      <c r="B157" s="149" t="s">
        <v>95</v>
      </c>
      <c r="C157" s="149"/>
      <c r="D157" s="40" t="s">
        <v>24</v>
      </c>
      <c r="E157" s="39" t="s">
        <v>92</v>
      </c>
      <c r="F157" s="39" t="s">
        <v>94</v>
      </c>
      <c r="G157" s="39"/>
      <c r="H157" s="1">
        <f>H158</f>
        <v>406376</v>
      </c>
      <c r="I157" s="1">
        <f t="shared" si="50"/>
        <v>406376</v>
      </c>
      <c r="J157" s="1">
        <f t="shared" si="50"/>
        <v>406376</v>
      </c>
    </row>
    <row r="158" spans="1:10" s="18" customFormat="1" ht="15.75" x14ac:dyDescent="0.2">
      <c r="A158" s="40"/>
      <c r="B158" s="150" t="s">
        <v>118</v>
      </c>
      <c r="C158" s="150"/>
      <c r="D158" s="40" t="s">
        <v>24</v>
      </c>
      <c r="E158" s="40" t="s">
        <v>92</v>
      </c>
      <c r="F158" s="40" t="s">
        <v>94</v>
      </c>
      <c r="G158" s="40" t="s">
        <v>119</v>
      </c>
      <c r="H158" s="2">
        <f>H159</f>
        <v>406376</v>
      </c>
      <c r="I158" s="2">
        <f t="shared" si="50"/>
        <v>406376</v>
      </c>
      <c r="J158" s="2">
        <f t="shared" si="50"/>
        <v>406376</v>
      </c>
    </row>
    <row r="159" spans="1:10" s="18" customFormat="1" ht="15.75" x14ac:dyDescent="0.2">
      <c r="A159" s="40"/>
      <c r="B159" s="150" t="s">
        <v>97</v>
      </c>
      <c r="C159" s="150"/>
      <c r="D159" s="40" t="s">
        <v>24</v>
      </c>
      <c r="E159" s="40" t="s">
        <v>92</v>
      </c>
      <c r="F159" s="40" t="s">
        <v>94</v>
      </c>
      <c r="G159" s="40" t="s">
        <v>96</v>
      </c>
      <c r="H159" s="2">
        <v>406376</v>
      </c>
      <c r="I159" s="2">
        <v>406376</v>
      </c>
      <c r="J159" s="2">
        <v>406376</v>
      </c>
    </row>
    <row r="160" spans="1:10" s="21" customFormat="1" ht="15.75" x14ac:dyDescent="0.2">
      <c r="A160" s="39"/>
      <c r="B160" s="149" t="s">
        <v>120</v>
      </c>
      <c r="C160" s="149"/>
      <c r="D160" s="39" t="s">
        <v>24</v>
      </c>
      <c r="E160" s="39" t="s">
        <v>137</v>
      </c>
      <c r="F160" s="39"/>
      <c r="G160" s="39"/>
      <c r="H160" s="1">
        <f>H161</f>
        <v>20000</v>
      </c>
      <c r="I160" s="1">
        <f t="shared" ref="I160:J160" si="51">I161</f>
        <v>20000</v>
      </c>
      <c r="J160" s="1">
        <f t="shared" si="51"/>
        <v>20000</v>
      </c>
    </row>
    <row r="161" spans="1:10" s="18" customFormat="1" ht="15.75" x14ac:dyDescent="0.2">
      <c r="A161" s="39"/>
      <c r="B161" s="149" t="s">
        <v>99</v>
      </c>
      <c r="C161" s="149"/>
      <c r="D161" s="40" t="s">
        <v>24</v>
      </c>
      <c r="E161" s="39" t="s">
        <v>98</v>
      </c>
      <c r="F161" s="39"/>
      <c r="G161" s="39"/>
      <c r="H161" s="1">
        <f>H162</f>
        <v>20000</v>
      </c>
      <c r="I161" s="1">
        <v>20000</v>
      </c>
      <c r="J161" s="1">
        <v>20000</v>
      </c>
    </row>
    <row r="162" spans="1:10" s="18" customFormat="1" ht="15.75" x14ac:dyDescent="0.2">
      <c r="A162" s="39"/>
      <c r="B162" s="149" t="s">
        <v>136</v>
      </c>
      <c r="C162" s="149"/>
      <c r="D162" s="40" t="s">
        <v>24</v>
      </c>
      <c r="E162" s="39" t="s">
        <v>98</v>
      </c>
      <c r="F162" s="39" t="s">
        <v>100</v>
      </c>
      <c r="G162" s="39"/>
      <c r="H162" s="1">
        <f>H163</f>
        <v>20000</v>
      </c>
      <c r="I162" s="1">
        <f t="shared" ref="I162:J163" si="52">I163</f>
        <v>20000</v>
      </c>
      <c r="J162" s="1">
        <f t="shared" si="52"/>
        <v>20000</v>
      </c>
    </row>
    <row r="163" spans="1:10" s="18" customFormat="1" ht="15.75" x14ac:dyDescent="0.2">
      <c r="A163" s="39"/>
      <c r="B163" s="150" t="s">
        <v>103</v>
      </c>
      <c r="C163" s="150"/>
      <c r="D163" s="40" t="s">
        <v>24</v>
      </c>
      <c r="E163" s="40" t="s">
        <v>98</v>
      </c>
      <c r="F163" s="40" t="s">
        <v>100</v>
      </c>
      <c r="G163" s="40" t="s">
        <v>105</v>
      </c>
      <c r="H163" s="2">
        <f>H164</f>
        <v>20000</v>
      </c>
      <c r="I163" s="2">
        <f t="shared" si="52"/>
        <v>20000</v>
      </c>
      <c r="J163" s="2">
        <f t="shared" si="52"/>
        <v>20000</v>
      </c>
    </row>
    <row r="164" spans="1:10" s="18" customFormat="1" ht="15.75" x14ac:dyDescent="0.2">
      <c r="A164" s="40"/>
      <c r="B164" s="150" t="s">
        <v>30</v>
      </c>
      <c r="C164" s="150"/>
      <c r="D164" s="40" t="s">
        <v>24</v>
      </c>
      <c r="E164" s="40" t="s">
        <v>98</v>
      </c>
      <c r="F164" s="40" t="s">
        <v>100</v>
      </c>
      <c r="G164" s="40" t="s">
        <v>29</v>
      </c>
      <c r="H164" s="2">
        <v>20000</v>
      </c>
      <c r="I164" s="2">
        <v>20000</v>
      </c>
      <c r="J164" s="2">
        <v>20000</v>
      </c>
    </row>
    <row r="168" spans="1:10" x14ac:dyDescent="0.3">
      <c r="A168" s="151" t="s">
        <v>183</v>
      </c>
      <c r="B168" s="151"/>
      <c r="C168" s="151"/>
      <c r="D168" s="151"/>
      <c r="E168" s="151"/>
      <c r="F168" s="151"/>
      <c r="G168" s="151"/>
      <c r="H168" s="151"/>
      <c r="I168" s="151"/>
      <c r="J168" s="151"/>
    </row>
    <row r="169" spans="1:10" x14ac:dyDescent="0.3">
      <c r="A169" s="42" t="s">
        <v>3</v>
      </c>
      <c r="B169" s="142" t="s">
        <v>129</v>
      </c>
      <c r="C169" s="142"/>
      <c r="D169" s="143" t="s">
        <v>130</v>
      </c>
      <c r="E169" s="143"/>
      <c r="F169" s="143"/>
      <c r="G169" s="143"/>
      <c r="H169" s="39" t="s">
        <v>151</v>
      </c>
      <c r="I169" s="39" t="s">
        <v>156</v>
      </c>
      <c r="J169" s="39" t="s">
        <v>181</v>
      </c>
    </row>
    <row r="170" spans="1:10" x14ac:dyDescent="0.3">
      <c r="A170" s="23">
        <v>1</v>
      </c>
      <c r="B170" s="144" t="s">
        <v>132</v>
      </c>
      <c r="C170" s="145"/>
      <c r="D170" s="146" t="s">
        <v>131</v>
      </c>
      <c r="E170" s="147"/>
      <c r="F170" s="147"/>
      <c r="G170" s="148"/>
      <c r="H170" s="24">
        <v>-36097191.039999999</v>
      </c>
      <c r="I170" s="24">
        <v>-30306106</v>
      </c>
      <c r="J170" s="24">
        <v>-48980016</v>
      </c>
    </row>
    <row r="171" spans="1:10" x14ac:dyDescent="0.3">
      <c r="A171" s="23">
        <v>2</v>
      </c>
      <c r="B171" s="144" t="s">
        <v>133</v>
      </c>
      <c r="C171" s="145"/>
      <c r="D171" s="146" t="s">
        <v>134</v>
      </c>
      <c r="E171" s="147"/>
      <c r="F171" s="147"/>
      <c r="G171" s="148"/>
      <c r="H171" s="9">
        <f>H16</f>
        <v>16545654</v>
      </c>
      <c r="I171" s="9">
        <f>I16</f>
        <v>13439417</v>
      </c>
      <c r="J171" s="9">
        <f>J16</f>
        <v>12979530</v>
      </c>
    </row>
    <row r="172" spans="1:10" x14ac:dyDescent="0.3">
      <c r="A172" s="25"/>
      <c r="B172" s="137" t="s">
        <v>124</v>
      </c>
      <c r="C172" s="138"/>
      <c r="D172" s="137"/>
      <c r="E172" s="139"/>
      <c r="F172" s="139"/>
      <c r="G172" s="138"/>
      <c r="H172" s="26">
        <f>SUM(H170:H171)</f>
        <v>-19551537.039999999</v>
      </c>
      <c r="I172" s="26">
        <f t="shared" ref="I172:J172" si="53">SUM(I170:I171)</f>
        <v>-16866689</v>
      </c>
      <c r="J172" s="26">
        <f t="shared" si="53"/>
        <v>-36000486</v>
      </c>
    </row>
    <row r="177" spans="2:9" s="27" customFormat="1" ht="15.75" x14ac:dyDescent="0.25">
      <c r="B177" s="140" t="s">
        <v>163</v>
      </c>
      <c r="C177" s="140"/>
      <c r="D177" s="140"/>
      <c r="E177" s="140"/>
      <c r="F177" s="140"/>
      <c r="H177" s="141" t="s">
        <v>184</v>
      </c>
      <c r="I177" s="141"/>
    </row>
    <row r="180" spans="2:9" x14ac:dyDescent="0.3">
      <c r="B180" s="13" t="s">
        <v>190</v>
      </c>
      <c r="D180" s="13">
        <v>9</v>
      </c>
      <c r="E180" s="13">
        <v>309</v>
      </c>
      <c r="F180" s="13">
        <v>820111550</v>
      </c>
    </row>
    <row r="181" spans="2:9" x14ac:dyDescent="0.3">
      <c r="B181" s="13" t="s">
        <v>103</v>
      </c>
      <c r="D181" s="13">
        <v>9</v>
      </c>
      <c r="E181" s="13">
        <v>309</v>
      </c>
      <c r="F181" s="13">
        <v>820111550</v>
      </c>
      <c r="G181" s="13">
        <v>240</v>
      </c>
    </row>
    <row r="182" spans="2:9" x14ac:dyDescent="0.3">
      <c r="B182" s="13" t="s">
        <v>30</v>
      </c>
      <c r="D182" s="13">
        <v>9</v>
      </c>
      <c r="E182" s="13">
        <v>309</v>
      </c>
      <c r="F182" s="13">
        <v>820111550</v>
      </c>
      <c r="G182" s="13">
        <v>244</v>
      </c>
    </row>
  </sheetData>
  <mergeCells count="174">
    <mergeCell ref="H1:I1"/>
    <mergeCell ref="H2:J2"/>
    <mergeCell ref="H3:J3"/>
    <mergeCell ref="H4:J4"/>
    <mergeCell ref="A7:J7"/>
    <mergeCell ref="A8:J8"/>
    <mergeCell ref="B15:C15"/>
    <mergeCell ref="B17:C17"/>
    <mergeCell ref="B18:C18"/>
    <mergeCell ref="B19:C19"/>
    <mergeCell ref="B20:C20"/>
    <mergeCell ref="B21:C21"/>
    <mergeCell ref="A10:J10"/>
    <mergeCell ref="A12:B12"/>
    <mergeCell ref="A13:A14"/>
    <mergeCell ref="B13:C14"/>
    <mergeCell ref="D13:G13"/>
    <mergeCell ref="H13:H14"/>
    <mergeCell ref="I13:I14"/>
    <mergeCell ref="J13:J14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60:C160"/>
    <mergeCell ref="B161:C161"/>
    <mergeCell ref="B162:C162"/>
    <mergeCell ref="B163:C163"/>
    <mergeCell ref="B164:C164"/>
    <mergeCell ref="A168:J168"/>
    <mergeCell ref="B154:C154"/>
    <mergeCell ref="B155:C155"/>
    <mergeCell ref="B156:C156"/>
    <mergeCell ref="B157:C157"/>
    <mergeCell ref="B158:C158"/>
    <mergeCell ref="B159:C159"/>
    <mergeCell ref="B172:C172"/>
    <mergeCell ref="D172:G172"/>
    <mergeCell ref="B177:F177"/>
    <mergeCell ref="H177:I177"/>
    <mergeCell ref="B169:C169"/>
    <mergeCell ref="D169:G169"/>
    <mergeCell ref="B170:C170"/>
    <mergeCell ref="D170:G170"/>
    <mergeCell ref="B171:C171"/>
    <mergeCell ref="D171:G17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2020-12-28T13:45:55Z</cp:lastPrinted>
  <dcterms:created xsi:type="dcterms:W3CDTF">2018-01-24T12:51:46Z</dcterms:created>
  <dcterms:modified xsi:type="dcterms:W3CDTF">2021-04-09T07:58:44Z</dcterms:modified>
</cp:coreProperties>
</file>