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Роспись,сметы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расходов'!$13:$15</definedName>
    <definedName name="LAST_CELL" localSheetId="0">'Роспись расходов'!$K$149</definedName>
  </definedNames>
  <calcPr calcId="152511"/>
</workbook>
</file>

<file path=xl/calcChain.xml><?xml version="1.0" encoding="utf-8"?>
<calcChain xmlns="http://schemas.openxmlformats.org/spreadsheetml/2006/main">
  <c r="H15" i="1" l="1"/>
  <c r="H21" i="1"/>
  <c r="J153" i="1"/>
  <c r="J152" i="1" s="1"/>
  <c r="J151" i="1" s="1"/>
  <c r="J150" i="1" s="1"/>
  <c r="I153" i="1"/>
  <c r="H153" i="1"/>
  <c r="H152" i="1" s="1"/>
  <c r="H151" i="1" s="1"/>
  <c r="H150" i="1" s="1"/>
  <c r="I152" i="1"/>
  <c r="I151" i="1" s="1"/>
  <c r="I150" i="1" s="1"/>
  <c r="J130" i="1"/>
  <c r="I130" i="1"/>
  <c r="J129" i="1"/>
  <c r="I129" i="1"/>
  <c r="H130" i="1"/>
  <c r="H129" i="1" s="1"/>
  <c r="J87" i="1"/>
  <c r="I87" i="1"/>
  <c r="J86" i="1"/>
  <c r="I86" i="1"/>
  <c r="H87" i="1"/>
  <c r="H86" i="1" s="1"/>
  <c r="H117" i="1" l="1"/>
  <c r="J100" i="1"/>
  <c r="J99" i="1" s="1"/>
  <c r="J98" i="1" s="1"/>
  <c r="I100" i="1"/>
  <c r="I99" i="1" s="1"/>
  <c r="I98" i="1" s="1"/>
  <c r="H100" i="1"/>
  <c r="H99" i="1" s="1"/>
  <c r="H98" i="1" s="1"/>
  <c r="J104" i="1" l="1"/>
  <c r="J103" i="1" s="1"/>
  <c r="I104" i="1"/>
  <c r="I103" i="1" s="1"/>
  <c r="J48" i="1"/>
  <c r="I48" i="1"/>
  <c r="H104" i="1"/>
  <c r="H103" i="1" s="1"/>
  <c r="J143" i="1" l="1"/>
  <c r="I143" i="1"/>
  <c r="J142" i="1"/>
  <c r="I142" i="1"/>
  <c r="H143" i="1"/>
  <c r="H142" i="1" s="1"/>
  <c r="J127" i="1" l="1"/>
  <c r="J126" i="1" s="1"/>
  <c r="I127" i="1"/>
  <c r="I126" i="1" s="1"/>
  <c r="H127" i="1"/>
  <c r="H126" i="1" s="1"/>
  <c r="J113" i="1"/>
  <c r="I113" i="1"/>
  <c r="J112" i="1"/>
  <c r="I112" i="1"/>
  <c r="H113" i="1"/>
  <c r="H112" i="1" s="1"/>
  <c r="H75" i="1"/>
  <c r="J84" i="1"/>
  <c r="I84" i="1"/>
  <c r="J83" i="1"/>
  <c r="I83" i="1"/>
  <c r="J50" i="1"/>
  <c r="I50" i="1"/>
  <c r="H50" i="1"/>
  <c r="H48" i="1" l="1"/>
  <c r="H84" i="1" l="1"/>
  <c r="H83" i="1" s="1"/>
  <c r="J116" i="1"/>
  <c r="J115" i="1" s="1"/>
  <c r="I116" i="1"/>
  <c r="I115" i="1" s="1"/>
  <c r="H116" i="1"/>
  <c r="H115" i="1" s="1"/>
  <c r="J119" i="1"/>
  <c r="J118" i="1" s="1"/>
  <c r="I119" i="1"/>
  <c r="I118" i="1" s="1"/>
  <c r="H119" i="1"/>
  <c r="H118" i="1" s="1"/>
  <c r="J36" i="1" l="1"/>
  <c r="I36" i="1"/>
  <c r="H36" i="1"/>
  <c r="J24" i="1" l="1"/>
  <c r="I24" i="1"/>
  <c r="J19" i="1"/>
  <c r="J18" i="1" s="1"/>
  <c r="J17" i="1" s="1"/>
  <c r="I19" i="1"/>
  <c r="I18" i="1" s="1"/>
  <c r="I17" i="1" s="1"/>
  <c r="J145" i="1" l="1"/>
  <c r="I145" i="1"/>
  <c r="H148" i="1"/>
  <c r="H147" i="1" s="1"/>
  <c r="H146" i="1" s="1"/>
  <c r="H145" i="1" s="1"/>
  <c r="J140" i="1"/>
  <c r="I140" i="1"/>
  <c r="J139" i="1"/>
  <c r="I139" i="1"/>
  <c r="J138" i="1"/>
  <c r="J137" i="1" s="1"/>
  <c r="I138" i="1"/>
  <c r="I137" i="1" s="1"/>
  <c r="H140" i="1"/>
  <c r="H139" i="1" s="1"/>
  <c r="H138" i="1" s="1"/>
  <c r="H137" i="1" s="1"/>
  <c r="J135" i="1"/>
  <c r="I135" i="1"/>
  <c r="J134" i="1"/>
  <c r="I134" i="1"/>
  <c r="J133" i="1"/>
  <c r="I133" i="1"/>
  <c r="J132" i="1"/>
  <c r="I132" i="1"/>
  <c r="H135" i="1"/>
  <c r="H134" i="1" s="1"/>
  <c r="H133" i="1" s="1"/>
  <c r="H132" i="1" s="1"/>
  <c r="J124" i="1"/>
  <c r="I124" i="1"/>
  <c r="J123" i="1"/>
  <c r="I123" i="1"/>
  <c r="H124" i="1"/>
  <c r="H123" i="1" s="1"/>
  <c r="J110" i="1"/>
  <c r="I110" i="1"/>
  <c r="J109" i="1"/>
  <c r="I109" i="1"/>
  <c r="H110" i="1"/>
  <c r="H109" i="1" s="1"/>
  <c r="J107" i="1"/>
  <c r="I107" i="1"/>
  <c r="J106" i="1"/>
  <c r="I106" i="1"/>
  <c r="H107" i="1"/>
  <c r="H106" i="1" s="1"/>
  <c r="H102" i="1" s="1"/>
  <c r="J96" i="1"/>
  <c r="I96" i="1"/>
  <c r="J95" i="1"/>
  <c r="I95" i="1"/>
  <c r="J94" i="1"/>
  <c r="I94" i="1"/>
  <c r="H96" i="1"/>
  <c r="H95" i="1" s="1"/>
  <c r="H94" i="1" s="1"/>
  <c r="J91" i="1"/>
  <c r="I91" i="1"/>
  <c r="J90" i="1"/>
  <c r="J89" i="1" s="1"/>
  <c r="I90" i="1"/>
  <c r="I89" i="1" s="1"/>
  <c r="H91" i="1"/>
  <c r="H90" i="1" s="1"/>
  <c r="H89" i="1" s="1"/>
  <c r="J81" i="1"/>
  <c r="I81" i="1"/>
  <c r="I80" i="1" s="1"/>
  <c r="J80" i="1"/>
  <c r="H81" i="1"/>
  <c r="H80" i="1" s="1"/>
  <c r="J78" i="1"/>
  <c r="J77" i="1" s="1"/>
  <c r="I78" i="1"/>
  <c r="I77" i="1" s="1"/>
  <c r="H78" i="1"/>
  <c r="H77" i="1" s="1"/>
  <c r="J75" i="1"/>
  <c r="I75" i="1"/>
  <c r="J74" i="1"/>
  <c r="I74" i="1"/>
  <c r="H74" i="1"/>
  <c r="J70" i="1"/>
  <c r="I70" i="1"/>
  <c r="J69" i="1"/>
  <c r="J68" i="1" s="1"/>
  <c r="I69" i="1"/>
  <c r="I68" i="1" s="1"/>
  <c r="H70" i="1"/>
  <c r="H69" i="1" s="1"/>
  <c r="H68" i="1" s="1"/>
  <c r="J66" i="1"/>
  <c r="I66" i="1"/>
  <c r="J65" i="1"/>
  <c r="I65" i="1"/>
  <c r="H66" i="1"/>
  <c r="H65" i="1" s="1"/>
  <c r="J63" i="1"/>
  <c r="I63" i="1"/>
  <c r="J62" i="1"/>
  <c r="I62" i="1"/>
  <c r="H63" i="1"/>
  <c r="H62" i="1" s="1"/>
  <c r="J31" i="1"/>
  <c r="I31" i="1"/>
  <c r="H31" i="1"/>
  <c r="J33" i="1"/>
  <c r="I33" i="1"/>
  <c r="H33" i="1"/>
  <c r="J39" i="1"/>
  <c r="I39" i="1"/>
  <c r="H40" i="1"/>
  <c r="H39" i="1" s="1"/>
  <c r="J58" i="1"/>
  <c r="I58" i="1"/>
  <c r="H58" i="1"/>
  <c r="J55" i="1"/>
  <c r="I55" i="1"/>
  <c r="H55" i="1"/>
  <c r="J47" i="1"/>
  <c r="J46" i="1" s="1"/>
  <c r="I47" i="1"/>
  <c r="I46" i="1" s="1"/>
  <c r="H47" i="1"/>
  <c r="H46" i="1" s="1"/>
  <c r="H35" i="1"/>
  <c r="J28" i="1"/>
  <c r="I28" i="1"/>
  <c r="H28" i="1"/>
  <c r="H73" i="1" l="1"/>
  <c r="I73" i="1"/>
  <c r="J73" i="1"/>
  <c r="J102" i="1"/>
  <c r="J93" i="1" s="1"/>
  <c r="H93" i="1"/>
  <c r="I102" i="1"/>
  <c r="I93" i="1" s="1"/>
  <c r="I23" i="1"/>
  <c r="J23" i="1"/>
  <c r="H61" i="1"/>
  <c r="H60" i="1" s="1"/>
  <c r="J61" i="1"/>
  <c r="J60" i="1" s="1"/>
  <c r="I54" i="1"/>
  <c r="I53" i="1" s="1"/>
  <c r="I52" i="1" s="1"/>
  <c r="I35" i="1"/>
  <c r="I22" i="1" s="1"/>
  <c r="I21" i="1" s="1"/>
  <c r="H54" i="1"/>
  <c r="H53" i="1" s="1"/>
  <c r="H52" i="1" s="1"/>
  <c r="J54" i="1"/>
  <c r="J53" i="1" s="1"/>
  <c r="J52" i="1" s="1"/>
  <c r="I61" i="1"/>
  <c r="I60" i="1" s="1"/>
  <c r="J35" i="1"/>
  <c r="J22" i="1" s="1"/>
  <c r="J21" i="1" s="1"/>
  <c r="H24" i="1"/>
  <c r="H23" i="1" l="1"/>
  <c r="H22" i="1" s="1"/>
  <c r="H72" i="1"/>
  <c r="J72" i="1"/>
  <c r="J16" i="1" s="1"/>
  <c r="J15" i="1" s="1"/>
  <c r="J160" i="1" s="1"/>
  <c r="I72" i="1"/>
  <c r="I16" i="1" s="1"/>
  <c r="I15" i="1" s="1"/>
  <c r="I160" i="1" s="1"/>
  <c r="H16" i="1" l="1"/>
  <c r="H160" i="1" s="1"/>
  <c r="H161" i="1" s="1"/>
</calcChain>
</file>

<file path=xl/sharedStrings.xml><?xml version="1.0" encoding="utf-8"?>
<sst xmlns="http://schemas.openxmlformats.org/spreadsheetml/2006/main" count="789" uniqueCount="326">
  <si>
    <t>Единица измерения:</t>
  </si>
  <si>
    <t>руб.</t>
  </si>
  <si>
    <t>5</t>
  </si>
  <si>
    <t>№ п/п</t>
  </si>
  <si>
    <t>1</t>
  </si>
  <si>
    <t>2</t>
  </si>
  <si>
    <t>КБК</t>
  </si>
  <si>
    <t>7</t>
  </si>
  <si>
    <t>8</t>
  </si>
  <si>
    <t>9</t>
  </si>
  <si>
    <t>10</t>
  </si>
  <si>
    <t>12</t>
  </si>
  <si>
    <t>13</t>
  </si>
  <si>
    <t>14</t>
  </si>
  <si>
    <t>3</t>
  </si>
  <si>
    <t>КВСР</t>
  </si>
  <si>
    <t>4</t>
  </si>
  <si>
    <t>КФСР</t>
  </si>
  <si>
    <t>6</t>
  </si>
  <si>
    <t>КЦСР</t>
  </si>
  <si>
    <t>КВР</t>
  </si>
  <si>
    <t>Ассигнования 2018 год</t>
  </si>
  <si>
    <t>Ассигнования 2019 год</t>
  </si>
  <si>
    <t>Ассигнования 2020год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</si>
  <si>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</si>
  <si>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</si>
  <si>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</si>
  <si>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</si>
  <si>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</si>
  <si>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</si>
  <si>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</si>
  <si>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</si>
  <si>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</si>
  <si>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</si>
  <si>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</si>
  <si>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</si>
  <si>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</si>
  <si>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</si>
  <si>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</si>
  <si>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</si>
  <si>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</si>
  <si>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</si>
  <si>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</si>
  <si>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</si>
  <si>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</si>
  <si>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</si>
  <si>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</si>
  <si>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19</t>
  </si>
  <si>
    <t>20</t>
  </si>
  <si>
    <t>21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</si>
  <si>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</si>
  <si>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</si>
  <si>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</si>
  <si>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</si>
  <si>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</si>
  <si>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</si>
  <si>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</si>
  <si>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</si>
  <si>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</si>
  <si>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</si>
  <si>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</si>
  <si>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</si>
  <si>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</si>
  <si>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</si>
  <si>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</si>
  <si>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</si>
  <si>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</si>
  <si>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</si>
  <si>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</si>
  <si>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</si>
  <si>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</si>
  <si>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</si>
  <si>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муниципальных образований</t>
  </si>
  <si>
    <t>33</t>
  </si>
  <si>
    <t>34</t>
  </si>
  <si>
    <t>35</t>
  </si>
  <si>
    <t>853</t>
  </si>
  <si>
    <t>Уплата иных платежей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</si>
  <si>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</si>
  <si>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</si>
  <si>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</si>
  <si>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</si>
  <si>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</si>
  <si>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</si>
  <si>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</si>
  <si>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</si>
  <si>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</si>
  <si>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</si>
  <si>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43</t>
  </si>
  <si>
    <t>44</t>
  </si>
  <si>
    <t>45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</si>
  <si>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</si>
  <si>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</si>
  <si>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46</t>
  </si>
  <si>
    <t>0810211620</t>
  </si>
  <si>
    <t>Мероприятия в области пожарной безопасности</t>
  </si>
  <si>
    <t>47</t>
  </si>
  <si>
    <t>48</t>
  </si>
  <si>
    <t>49</t>
  </si>
  <si>
    <t>0820111550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</si>
  <si>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</si>
  <si>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50</t>
  </si>
  <si>
    <t>51</t>
  </si>
  <si>
    <t>52</t>
  </si>
  <si>
    <t>0314</t>
  </si>
  <si>
    <t>Другие вопросы в области национальной безопасности и правоохранительной деятельности</t>
  </si>
  <si>
    <t>53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</si>
  <si>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</si>
  <si>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</si>
  <si>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54</t>
  </si>
  <si>
    <t>55</t>
  </si>
  <si>
    <t>56</t>
  </si>
  <si>
    <t>0409</t>
  </si>
  <si>
    <t>Дорожное хозяйство (дорожные фонды)</t>
  </si>
  <si>
    <t>57</t>
  </si>
  <si>
    <t>Мероприятия по содержанию автомобильных дорог</t>
  </si>
  <si>
    <t>58</t>
  </si>
  <si>
    <t>59</t>
  </si>
  <si>
    <t>60</t>
  </si>
  <si>
    <t>Мероприятия по капитальному ремонту и ремонт автомобильных дорог общего пользования местного значения</t>
  </si>
  <si>
    <t>61</t>
  </si>
  <si>
    <t>62</t>
  </si>
  <si>
    <t>63</t>
  </si>
  <si>
    <t>64</t>
  </si>
  <si>
    <t>65</t>
  </si>
  <si>
    <t>66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</si>
  <si>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</si>
  <si>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</si>
  <si>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</si>
  <si>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70</t>
  </si>
  <si>
    <t>1100113200</t>
  </si>
  <si>
    <t>Мероприятия по газификации территории</t>
  </si>
  <si>
    <t>71</t>
  </si>
  <si>
    <t>72</t>
  </si>
  <si>
    <t>73</t>
  </si>
  <si>
    <t>9990110360</t>
  </si>
  <si>
    <t>74</t>
  </si>
  <si>
    <t>75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</si>
  <si>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</si>
  <si>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</si>
  <si>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</si>
  <si>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</si>
  <si>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</si>
  <si>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</si>
  <si>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85</t>
  </si>
  <si>
    <t>1200113280</t>
  </si>
  <si>
    <t>Мероприятия по благоустройству территории и создание мест отдыха</t>
  </si>
  <si>
    <t>86</t>
  </si>
  <si>
    <t>87</t>
  </si>
  <si>
    <t>88</t>
  </si>
  <si>
    <t>1400113180</t>
  </si>
  <si>
    <t>Основное мероприятие "Мероприятия по энергосбережению в коммунальном хозяйстве"</t>
  </si>
  <si>
    <t>89</t>
  </si>
  <si>
    <t>90</t>
  </si>
  <si>
    <t>91</t>
  </si>
  <si>
    <t>15001S0880</t>
  </si>
  <si>
    <t>Мероприятия по устойчивому развитию части территорий</t>
  </si>
  <si>
    <t>92</t>
  </si>
  <si>
    <t>93</t>
  </si>
  <si>
    <t>94</t>
  </si>
  <si>
    <t>95</t>
  </si>
  <si>
    <t>96</t>
  </si>
  <si>
    <t>9990113300</t>
  </si>
  <si>
    <t>Мероприятия по организации сбора и вывоза бытовых отходов</t>
  </si>
  <si>
    <t>0707</t>
  </si>
  <si>
    <t>Молодежная политика</t>
  </si>
  <si>
    <t>101</t>
  </si>
  <si>
    <t>0400211680</t>
  </si>
  <si>
    <t>Мероприятия в сфере молодежной политики</t>
  </si>
  <si>
    <t>102</t>
  </si>
  <si>
    <t>103</t>
  </si>
  <si>
    <t>104</t>
  </si>
  <si>
    <t>1001</t>
  </si>
  <si>
    <t>Пенсионное обеспечение</t>
  </si>
  <si>
    <t>105</t>
  </si>
  <si>
    <t>9990103080</t>
  </si>
  <si>
    <t>Доплаты к пенсиям муниципальных служащих</t>
  </si>
  <si>
    <t>106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</si>
  <si>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</si>
  <si>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</si>
  <si>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</si>
  <si>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</si>
  <si>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</si>
  <si>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111</t>
  </si>
  <si>
    <t>112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</si>
  <si>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</si>
  <si>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</si>
  <si>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</si>
  <si>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</si>
  <si>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</si>
  <si>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</si>
  <si>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</si>
  <si>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</si>
  <si>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</si>
  <si>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</si>
  <si>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</si>
  <si>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</si>
  <si>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</si>
  <si>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</si>
  <si>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</si>
  <si>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</si>
  <si>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</si>
  <si>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</si>
  <si>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</si>
  <si>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</si>
  <si>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</si>
  <si>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Глава администрации</t>
  </si>
  <si>
    <t>Шапкинского сельского поселения</t>
  </si>
  <si>
    <t>Тосненского района Ленинградской области</t>
  </si>
  <si>
    <t>М.С.Немешев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</si>
  <si>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</si>
  <si>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</si>
  <si>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</si>
  <si>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</si>
  <si>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</si>
  <si>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</si>
  <si>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</si>
  <si>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2018 год</t>
  </si>
  <si>
    <t xml:space="preserve"> 2019 год</t>
  </si>
  <si>
    <t xml:space="preserve"> 2020год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</si>
  <si>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</si>
  <si>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</si>
  <si>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</si>
  <si>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</si>
  <si>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</si>
  <si>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11</t>
  </si>
  <si>
    <t>15</t>
  </si>
  <si>
    <t>18</t>
  </si>
  <si>
    <t>22</t>
  </si>
  <si>
    <t>26</t>
  </si>
  <si>
    <t>42</t>
  </si>
  <si>
    <t>107</t>
  </si>
  <si>
    <t>113</t>
  </si>
  <si>
    <t>Мероприятия по организации и проведению физкультурных спортивно-массовых мероприятий</t>
  </si>
  <si>
    <t>Начальник сектора бухгалтерского учета и отчетности,главный бухгалтер</t>
  </si>
  <si>
    <t>1100</t>
  </si>
  <si>
    <t>1000</t>
  </si>
  <si>
    <t>122</t>
  </si>
  <si>
    <t xml:space="preserve">Мероприятия по содержанию объектов благоустройства территории сельского поселения </t>
  </si>
  <si>
    <t>999013280</t>
  </si>
  <si>
    <t>Мероприятия по частичному ремонту автомобильных дорог общего пользования местного значения в административном центре п.Шапки</t>
  </si>
  <si>
    <t>26001S4660</t>
  </si>
  <si>
    <t>Иные выплаты персоналу государственных (муниципальных) органов, за исключением фонда оплаты труда</t>
  </si>
  <si>
    <t>Т.Д.Тимофеева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</si>
  <si>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2020 и 2021 годов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</si>
  <si>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</si>
  <si>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</si>
  <si>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</si>
  <si>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9990114310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</si>
  <si>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</si>
  <si>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</si>
  <si>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</si>
  <si>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>1003</t>
  </si>
  <si>
    <t>0610110750</t>
  </si>
  <si>
    <t>Обеспечение  проведения выборов и референдумов</t>
  </si>
  <si>
    <t>0107</t>
  </si>
  <si>
    <t>9990112040</t>
  </si>
  <si>
    <t xml:space="preserve">Непрограммные расходы </t>
  </si>
  <si>
    <t>0500</t>
  </si>
  <si>
    <t>1000110100</t>
  </si>
  <si>
    <t>1000110110</t>
  </si>
  <si>
    <t>10001S0140</t>
  </si>
  <si>
    <t>1000110120</t>
  </si>
  <si>
    <t>Коммунальное хозяйство</t>
  </si>
  <si>
    <t>0502</t>
  </si>
  <si>
    <t>Уплата налогов и сборов</t>
  </si>
  <si>
    <t>Уплата прочих налогов и сборов</t>
  </si>
  <si>
    <t>852</t>
  </si>
  <si>
    <t>16</t>
  </si>
  <si>
    <t>17</t>
  </si>
  <si>
    <t>67</t>
  </si>
  <si>
    <t>68</t>
  </si>
  <si>
    <t>69</t>
  </si>
  <si>
    <t>76</t>
  </si>
  <si>
    <t>77</t>
  </si>
  <si>
    <t>78</t>
  </si>
  <si>
    <t>79</t>
  </si>
  <si>
    <t>80</t>
  </si>
  <si>
    <t>82</t>
  </si>
  <si>
    <t>83</t>
  </si>
  <si>
    <t>97</t>
  </si>
  <si>
    <t>98</t>
  </si>
  <si>
    <t>99</t>
  </si>
  <si>
    <t>100</t>
  </si>
  <si>
    <t>108</t>
  </si>
  <si>
    <t>109</t>
  </si>
  <si>
    <t>110</t>
  </si>
  <si>
    <r>
      <t xml:space="preserve"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01.05.2019 г.</t>
    </r>
  </si>
  <si>
    <t>(Решение СД Шапкинского сельского поселения Тосненского района Ленинградской области от 26.12.2018 №137 'О бюджете Шапкинского сельского поселения Тосненского района Ленинградской области на 2018 год и на плановый период 2020 и 2021 годов' с учетом изменений, внесенных решениями от 19.02.2019 №143, от 24.04.2019 №149 )</t>
  </si>
  <si>
    <t>Мероприятия по усточиввому развитию части территорий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</si>
  <si>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</si>
  <si>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</si>
  <si>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15 0 01 S0880</t>
  </si>
  <si>
    <t>Мероприятия по развитию общественной инфраструктуры муниципального значения</t>
  </si>
  <si>
    <t>99 9 01 72020</t>
  </si>
  <si>
    <t>ТЕРРИТОРИАЛЬНАЯ ИЗБИРАТЕЛЬНАЯ КОМИССИЯ ТОСНЕНСКОГО МУНИЦИПАЛЬНОГО РАЙОНА ЛЕНИНГРАДСКОЙ ОБЛАСТИ</t>
  </si>
  <si>
    <t>031</t>
  </si>
  <si>
    <t>Специальные расходы</t>
  </si>
  <si>
    <t>800</t>
  </si>
  <si>
    <t>880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</si>
  <si>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01.04.2018 г.</t>
    </r>
  </si>
  <si>
    <t>81</t>
  </si>
  <si>
    <t>84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</si>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</sst>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24">
    <xf numFmtId="0" fontId="0" fillId="0" borderId="0" xfId="0"/>
    <xf numFmtId="0" fontId="2" fillId="0" borderId="0" xfId="0" applyFont="1"/>
    <xf numFmtId="49" fontId="2" fillId="0" borderId="7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8" fillId="0" borderId="0" xfId="0" applyFont="1"/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</xf>
    <xf numFmtId="4" fontId="6" fillId="2" borderId="17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</xf>
    <xf numFmtId="49" fontId="6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righ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1" applyNumberFormat="1" applyFont="1" applyFill="1" applyBorder="1" applyAlignment="1">
      <alignment vertical="center" wrapText="1"/>
    </xf>
    <xf numFmtId="49" fontId="6" fillId="2" borderId="9" xfId="1" applyNumberFormat="1" applyFont="1" applyFill="1" applyBorder="1" applyAlignment="1">
      <alignment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3" fillId="3" borderId="4" xfId="1" applyNumberFormat="1" applyFont="1" applyFill="1" applyBorder="1" applyAlignment="1">
      <alignment horizontal="left" vertical="center" wrapText="1"/>
    </xf>
    <xf numFmtId="0" fontId="3" fillId="2" borderId="4" xfId="2" applyNumberFormat="1" applyFont="1" applyFill="1" applyBorder="1" applyAlignment="1" applyProtection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 applyProtection="1">
      <alignment vertical="center" wrapText="1"/>
    </xf>
    <xf numFmtId="49" fontId="6" fillId="0" borderId="19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12" xfId="0" applyNumberFormat="1" applyFont="1" applyBorder="1" applyAlignment="1" applyProtection="1">
      <alignment vertical="center" wrapText="1"/>
    </xf>
    <xf numFmtId="49" fontId="3" fillId="0" borderId="18" xfId="0" applyNumberFormat="1" applyFont="1" applyBorder="1" applyAlignment="1" applyProtection="1">
      <alignment vertical="center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49" fontId="6" fillId="0" borderId="5" xfId="0" applyNumberFormat="1" applyFont="1" applyBorder="1" applyAlignment="1" applyProtection="1">
      <alignment vertical="center" wrapText="1"/>
    </xf>
    <xf numFmtId="49" fontId="6" fillId="0" borderId="9" xfId="0" applyNumberFormat="1" applyFont="1" applyBorder="1" applyAlignment="1" applyProtection="1">
      <alignment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9" xfId="0" applyNumberFormat="1" applyFont="1" applyFill="1" applyBorder="1" applyAlignment="1" applyProtection="1">
      <alignment vertical="center" wrapText="1"/>
    </xf>
    <xf numFmtId="49" fontId="6" fillId="0" borderId="12" xfId="0" applyNumberFormat="1" applyFont="1" applyBorder="1" applyAlignment="1" applyProtection="1">
      <alignment vertical="center" wrapText="1"/>
    </xf>
    <xf numFmtId="49" fontId="6" fillId="0" borderId="18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15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6" fillId="0" borderId="20" xfId="0" applyNumberFormat="1" applyFont="1" applyBorder="1" applyAlignment="1" applyProtection="1">
      <alignment horizontal="left" vertical="center" wrapText="1"/>
    </xf>
    <xf numFmtId="49" fontId="6" fillId="0" borderId="21" xfId="0" applyNumberFormat="1" applyFont="1" applyBorder="1" applyAlignment="1" applyProtection="1">
      <alignment horizontal="left"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_Приложения 1-9 к бюджету 2007 Попра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abSelected="1" topLeftCell="A150" workbookViewId="0">
      <selection activeCell="F164" sqref="F164"/>
    </sheetView>
  </sheetViews>
  <sheetFormatPr defaultRowHeight="12.75" customHeight="1" x14ac:dyDescent="0.3"/>
  <cols>
    <col min="1" max="1" width="10.7109375" style="4" customWidth="1"/>
    <col min="2" max="2" width="25.7109375" style="4" customWidth="1"/>
    <col min="3" max="3" width="12.5703125" style="4" customWidth="1"/>
    <col min="4" max="4" width="9.28515625" style="4" customWidth="1"/>
    <col min="5" max="5" width="8.140625" style="4" customWidth="1"/>
    <col min="6" max="6" width="16.42578125" style="4" customWidth="1"/>
    <col min="7" max="7" width="10.7109375" style="4" customWidth="1"/>
    <col min="8" max="8" width="15.7109375" style="6" customWidth="1"/>
    <col min="9" max="10" width="15.7109375" style="4" customWidth="1"/>
    <col min="11" max="11" width="8.85546875" style="4" customWidth="1"/>
    <col min="12" max="16384" width="9.140625" style="4"/>
  </cols>
  <sheetData>
    <row r="1" spans="1:11" ht="37.5" customHeight="1" x14ac:dyDescent="0.3">
      <c r="A1" s="13"/>
      <c r="B1" s="41"/>
      <c r="C1" s="3"/>
      <c r="D1" s="3"/>
      <c r="E1" s="3"/>
      <c r="F1" s="3"/>
      <c r="H1" s="118" t="s">
        <v>205</v>
      </c>
      <c r="I1" s="118"/>
      <c r="J1" s="14"/>
    </row>
    <row r="2" spans="1:11" ht="18.75" customHeight="1" x14ac:dyDescent="0.3">
      <c r="A2" s="13"/>
      <c r="B2" s="41"/>
      <c r="C2" s="3"/>
      <c r="D2" s="3"/>
      <c r="E2" s="3"/>
      <c r="F2" s="3"/>
      <c r="H2" s="119" t="s">
        <v>206</v>
      </c>
      <c r="I2" s="119"/>
      <c r="J2" s="119"/>
    </row>
    <row r="3" spans="1:11" ht="18.75" x14ac:dyDescent="0.3">
      <c r="A3" s="13"/>
      <c r="B3" s="41"/>
      <c r="C3" s="3"/>
      <c r="D3" s="3"/>
      <c r="E3" s="3"/>
      <c r="F3" s="3"/>
      <c r="H3" s="119" t="s">
        <v>207</v>
      </c>
      <c r="I3" s="119"/>
      <c r="J3" s="119"/>
    </row>
    <row r="4" spans="1:11" ht="18.75" x14ac:dyDescent="0.3">
      <c r="A4" s="13"/>
      <c r="B4" s="41"/>
      <c r="C4" s="3"/>
      <c r="D4" s="3"/>
      <c r="E4" s="3"/>
      <c r="F4" s="3"/>
      <c r="H4" s="119" t="s">
        <v>208</v>
      </c>
      <c r="I4" s="119"/>
      <c r="J4" s="119"/>
    </row>
    <row r="5" spans="1:11" ht="18.75" x14ac:dyDescent="0.3">
      <c r="A5" s="13"/>
      <c r="B5" s="41"/>
      <c r="C5" s="3"/>
      <c r="D5" s="3"/>
      <c r="E5" s="3"/>
      <c r="F5" s="3"/>
      <c r="H5" s="15"/>
      <c r="I5" s="14"/>
      <c r="J5" s="14" t="s">
        <v>209</v>
      </c>
    </row>
    <row r="6" spans="1:11" ht="73.5" customHeight="1" x14ac:dyDescent="0.3">
      <c r="A6" s="78" t="s">
        <v>244</v>
      </c>
      <c r="B6" s="78"/>
      <c r="C6" s="78"/>
      <c r="D6" s="78"/>
      <c r="E6" s="78"/>
      <c r="F6" s="78"/>
      <c r="G6" s="78"/>
      <c r="H6" s="78"/>
      <c r="I6" s="78"/>
      <c r="J6" s="78"/>
    </row>
    <row r="7" spans="1:11" ht="43.5" customHeight="1" x14ac:dyDescent="0.3">
      <c r="A7" s="105" t="s">
        <v>288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1" ht="18.75" x14ac:dyDescent="0.3">
      <c r="B8" s="5"/>
      <c r="C8" s="5"/>
      <c r="D8" s="5"/>
      <c r="E8" s="5"/>
      <c r="F8" s="5"/>
      <c r="G8" s="5"/>
      <c r="H8" s="7"/>
      <c r="I8" s="5"/>
      <c r="J8" s="5"/>
    </row>
    <row r="9" spans="1:11" ht="36.75" customHeight="1" x14ac:dyDescent="0.3">
      <c r="A9" s="78" t="s">
        <v>287</v>
      </c>
      <c r="B9" s="78"/>
      <c r="C9" s="78"/>
      <c r="D9" s="78"/>
      <c r="E9" s="78"/>
      <c r="F9" s="78"/>
      <c r="G9" s="78"/>
      <c r="H9" s="78"/>
      <c r="I9" s="78"/>
      <c r="J9" s="78"/>
    </row>
    <row r="10" spans="1:11" ht="17.25" customHeight="1" x14ac:dyDescent="0.3">
      <c r="B10" s="5"/>
      <c r="C10" s="5"/>
      <c r="D10" s="5"/>
      <c r="E10" s="5"/>
      <c r="F10" s="5"/>
      <c r="G10" s="5"/>
      <c r="H10" s="7"/>
      <c r="I10" s="5"/>
      <c r="J10" s="5"/>
    </row>
    <row r="11" spans="1:11" s="1" customFormat="1" ht="13.5" customHeight="1" x14ac:dyDescent="0.2">
      <c r="A11" s="106" t="s">
        <v>0</v>
      </c>
      <c r="B11" s="106"/>
      <c r="C11" s="39" t="s">
        <v>1</v>
      </c>
      <c r="H11" s="8"/>
    </row>
    <row r="12" spans="1:11" s="1" customFormat="1" ht="15.75" x14ac:dyDescent="0.2">
      <c r="A12" s="107" t="s">
        <v>3</v>
      </c>
      <c r="B12" s="112" t="s">
        <v>188</v>
      </c>
      <c r="C12" s="113"/>
      <c r="D12" s="111" t="s">
        <v>6</v>
      </c>
      <c r="E12" s="111"/>
      <c r="F12" s="111"/>
      <c r="G12" s="111"/>
      <c r="H12" s="109" t="s">
        <v>21</v>
      </c>
      <c r="I12" s="109" t="s">
        <v>22</v>
      </c>
      <c r="J12" s="109" t="s">
        <v>23</v>
      </c>
      <c r="K12" s="2"/>
    </row>
    <row r="13" spans="1:11" s="1" customFormat="1" ht="15.75" x14ac:dyDescent="0.2">
      <c r="A13" s="108"/>
      <c r="B13" s="114"/>
      <c r="C13" s="115"/>
      <c r="D13" s="11" t="s">
        <v>15</v>
      </c>
      <c r="E13" s="11" t="s">
        <v>17</v>
      </c>
      <c r="F13" s="11" t="s">
        <v>19</v>
      </c>
      <c r="G13" s="11" t="s">
        <v>20</v>
      </c>
      <c r="H13" s="110"/>
      <c r="I13" s="110"/>
      <c r="J13" s="110"/>
      <c r="K13" s="2"/>
    </row>
    <row r="14" spans="1:11" s="1" customFormat="1" ht="15.75" x14ac:dyDescent="0.2">
      <c r="A14" s="12" t="s">
        <v>4</v>
      </c>
      <c r="B14" s="116" t="s">
        <v>5</v>
      </c>
      <c r="C14" s="117"/>
      <c r="D14" s="12" t="s">
        <v>16</v>
      </c>
      <c r="E14" s="12" t="s">
        <v>2</v>
      </c>
      <c r="F14" s="12" t="s">
        <v>7</v>
      </c>
      <c r="G14" s="12" t="s">
        <v>9</v>
      </c>
      <c r="H14" s="30" t="s">
        <v>11</v>
      </c>
      <c r="I14" s="31" t="s">
        <v>12</v>
      </c>
      <c r="J14" s="31" t="s">
        <v>13</v>
      </c>
      <c r="K14" s="2"/>
    </row>
    <row r="15" spans="1:11" s="1" customFormat="1" ht="15.75" x14ac:dyDescent="0.2">
      <c r="A15" s="12" t="s">
        <v>4</v>
      </c>
      <c r="B15" s="23" t="s">
        <v>24</v>
      </c>
      <c r="C15" s="23"/>
      <c r="D15" s="12"/>
      <c r="E15" s="12"/>
      <c r="F15" s="11"/>
      <c r="G15" s="11"/>
      <c r="H15" s="29">
        <f>H16+H150</f>
        <v>15432507</v>
      </c>
      <c r="I15" s="29">
        <f t="shared" ref="I15:J15" si="0">I16</f>
        <v>13035335</v>
      </c>
      <c r="J15" s="29">
        <f t="shared" si="0"/>
        <v>13291935</v>
      </c>
    </row>
    <row r="16" spans="1:11" s="9" customFormat="1" ht="48.75" customHeight="1" x14ac:dyDescent="0.2">
      <c r="A16" s="11" t="s">
        <v>5</v>
      </c>
      <c r="B16" s="91" t="s">
        <v>31</v>
      </c>
      <c r="C16" s="92"/>
      <c r="D16" s="24" t="s">
        <v>32</v>
      </c>
      <c r="E16" s="11"/>
      <c r="F16" s="11"/>
      <c r="G16" s="11"/>
      <c r="H16" s="29">
        <f>H21+H52+H60+H72+H93+H132+H137+H145+H17</f>
        <v>15291043</v>
      </c>
      <c r="I16" s="29">
        <f>I21+I52+I60+I72+I93+I132+I137+I145+I17</f>
        <v>13035335</v>
      </c>
      <c r="J16" s="29">
        <f>J21+J52+J60+J72+J93+J132+J137+J145+J17</f>
        <v>13291935</v>
      </c>
    </row>
    <row r="17" spans="1:10" s="9" customFormat="1" ht="51" customHeight="1" x14ac:dyDescent="0.2">
      <c r="A17" s="11" t="s">
        <v>14</v>
      </c>
      <c r="B17" s="91" t="s">
        <v>31</v>
      </c>
      <c r="C17" s="92"/>
      <c r="D17" s="24" t="s">
        <v>32</v>
      </c>
      <c r="E17" s="11" t="s">
        <v>212</v>
      </c>
      <c r="F17" s="11"/>
      <c r="G17" s="11"/>
      <c r="H17" s="29">
        <v>0</v>
      </c>
      <c r="I17" s="29">
        <f t="shared" ref="I17:J19" si="1">I18</f>
        <v>312488.08</v>
      </c>
      <c r="J17" s="29">
        <f t="shared" si="1"/>
        <v>654665</v>
      </c>
    </row>
    <row r="18" spans="1:10" s="9" customFormat="1" ht="50.25" customHeight="1" x14ac:dyDescent="0.2">
      <c r="A18" s="11" t="s">
        <v>16</v>
      </c>
      <c r="B18" s="97" t="s">
        <v>31</v>
      </c>
      <c r="C18" s="98"/>
      <c r="D18" s="25" t="s">
        <v>32</v>
      </c>
      <c r="E18" s="26" t="s">
        <v>212</v>
      </c>
      <c r="F18" s="26" t="s">
        <v>213</v>
      </c>
      <c r="G18" s="26"/>
      <c r="H18" s="29">
        <v>0</v>
      </c>
      <c r="I18" s="32">
        <f t="shared" si="1"/>
        <v>312488.08</v>
      </c>
      <c r="J18" s="32">
        <f t="shared" si="1"/>
        <v>654665</v>
      </c>
    </row>
    <row r="19" spans="1:10" s="9" customFormat="1" ht="55.5" customHeight="1" x14ac:dyDescent="0.2">
      <c r="A19" s="11" t="s">
        <v>2</v>
      </c>
      <c r="B19" s="97" t="s">
        <v>31</v>
      </c>
      <c r="C19" s="98"/>
      <c r="D19" s="25" t="s">
        <v>32</v>
      </c>
      <c r="E19" s="26" t="s">
        <v>212</v>
      </c>
      <c r="F19" s="26" t="s">
        <v>213</v>
      </c>
      <c r="G19" s="26" t="s">
        <v>211</v>
      </c>
      <c r="H19" s="29">
        <v>0</v>
      </c>
      <c r="I19" s="32">
        <f t="shared" si="1"/>
        <v>312488.08</v>
      </c>
      <c r="J19" s="32">
        <f t="shared" si="1"/>
        <v>654665</v>
      </c>
    </row>
    <row r="20" spans="1:10" s="9" customFormat="1" ht="56.25" customHeight="1" x14ac:dyDescent="0.2">
      <c r="A20" s="11" t="s">
        <v>18</v>
      </c>
      <c r="B20" s="97" t="s">
        <v>31</v>
      </c>
      <c r="C20" s="98"/>
      <c r="D20" s="25" t="s">
        <v>32</v>
      </c>
      <c r="E20" s="26" t="s">
        <v>212</v>
      </c>
      <c r="F20" s="26" t="s">
        <v>213</v>
      </c>
      <c r="G20" s="26" t="s">
        <v>211</v>
      </c>
      <c r="H20" s="29">
        <v>0</v>
      </c>
      <c r="I20" s="32">
        <v>312488.08</v>
      </c>
      <c r="J20" s="32">
        <v>654665</v>
      </c>
    </row>
    <row r="21" spans="1:10" s="9" customFormat="1" ht="30.75" customHeight="1" x14ac:dyDescent="0.2">
      <c r="A21" s="11" t="s">
        <v>7</v>
      </c>
      <c r="B21" s="91" t="s">
        <v>224</v>
      </c>
      <c r="C21" s="92"/>
      <c r="D21" s="24" t="s">
        <v>32</v>
      </c>
      <c r="E21" s="11" t="s">
        <v>192</v>
      </c>
      <c r="F21" s="11"/>
      <c r="G21" s="11"/>
      <c r="H21" s="29">
        <f>H22+H39+H42+H46</f>
        <v>6793343</v>
      </c>
      <c r="I21" s="29">
        <f>I22+I39+I42+I46</f>
        <v>6567055.9199999999</v>
      </c>
      <c r="J21" s="29">
        <f>J22+J39+J42+J46</f>
        <v>6492134</v>
      </c>
    </row>
    <row r="22" spans="1:10" s="9" customFormat="1" ht="72.75" customHeight="1" x14ac:dyDescent="0.2">
      <c r="A22" s="11" t="s">
        <v>8</v>
      </c>
      <c r="B22" s="91" t="s">
        <v>26</v>
      </c>
      <c r="C22" s="92"/>
      <c r="D22" s="24" t="s">
        <v>32</v>
      </c>
      <c r="E22" s="11" t="s">
        <v>171</v>
      </c>
      <c r="F22" s="11"/>
      <c r="G22" s="11"/>
      <c r="H22" s="29">
        <f>H23+H35</f>
        <v>6663743</v>
      </c>
      <c r="I22" s="29">
        <f>SUM(I24,I28,I31,I33,I35)</f>
        <v>6486055.9199999999</v>
      </c>
      <c r="J22" s="29">
        <f>SUM(J24,J28,J31,J33,J35)</f>
        <v>6412134</v>
      </c>
    </row>
    <row r="23" spans="1:10" s="1" customFormat="1" ht="37.5" customHeight="1" x14ac:dyDescent="0.2">
      <c r="A23" s="11" t="s">
        <v>9</v>
      </c>
      <c r="B23" s="91" t="s">
        <v>28</v>
      </c>
      <c r="C23" s="92"/>
      <c r="D23" s="24" t="s">
        <v>32</v>
      </c>
      <c r="E23" s="11" t="s">
        <v>25</v>
      </c>
      <c r="F23" s="11" t="s">
        <v>214</v>
      </c>
      <c r="G23" s="11"/>
      <c r="H23" s="29">
        <f>H24+H28+H31+H33</f>
        <v>5709541</v>
      </c>
      <c r="I23" s="29">
        <f>I24+I28+I31+I33</f>
        <v>5531853.9199999999</v>
      </c>
      <c r="J23" s="29">
        <f>J24+J28+J31+J33</f>
        <v>5457932</v>
      </c>
    </row>
    <row r="24" spans="1:10" s="10" customFormat="1" ht="46.5" customHeight="1" x14ac:dyDescent="0.25">
      <c r="A24" s="11" t="s">
        <v>10</v>
      </c>
      <c r="B24" s="91" t="s">
        <v>185</v>
      </c>
      <c r="C24" s="92"/>
      <c r="D24" s="24" t="s">
        <v>32</v>
      </c>
      <c r="E24" s="11" t="s">
        <v>25</v>
      </c>
      <c r="F24" s="11" t="s">
        <v>27</v>
      </c>
      <c r="G24" s="11" t="s">
        <v>186</v>
      </c>
      <c r="H24" s="29">
        <f>SUM(H25:H27)</f>
        <v>4624399</v>
      </c>
      <c r="I24" s="29">
        <f t="shared" ref="I24:J24" si="2">SUM(I25:I27)</f>
        <v>4675111.92</v>
      </c>
      <c r="J24" s="29">
        <f t="shared" si="2"/>
        <v>4601190</v>
      </c>
    </row>
    <row r="25" spans="1:10" s="1" customFormat="1" ht="46.5" customHeight="1" x14ac:dyDescent="0.2">
      <c r="A25" s="25" t="s">
        <v>225</v>
      </c>
      <c r="B25" s="99" t="s">
        <v>30</v>
      </c>
      <c r="C25" s="100"/>
      <c r="D25" s="25" t="s">
        <v>32</v>
      </c>
      <c r="E25" s="25" t="s">
        <v>25</v>
      </c>
      <c r="F25" s="25" t="s">
        <v>27</v>
      </c>
      <c r="G25" s="25" t="s">
        <v>29</v>
      </c>
      <c r="H25" s="33">
        <v>3544085</v>
      </c>
      <c r="I25" s="33">
        <v>3573273.92</v>
      </c>
      <c r="J25" s="33">
        <v>3499352</v>
      </c>
    </row>
    <row r="26" spans="1:10" s="1" customFormat="1" ht="46.5" customHeight="1" x14ac:dyDescent="0.2">
      <c r="A26" s="25" t="s">
        <v>11</v>
      </c>
      <c r="B26" s="120" t="s">
        <v>242</v>
      </c>
      <c r="C26" s="121"/>
      <c r="D26" s="25" t="s">
        <v>32</v>
      </c>
      <c r="E26" s="25" t="s">
        <v>25</v>
      </c>
      <c r="F26" s="25" t="s">
        <v>27</v>
      </c>
      <c r="G26" s="25" t="s">
        <v>237</v>
      </c>
      <c r="H26" s="33">
        <v>10000</v>
      </c>
      <c r="I26" s="33">
        <v>10000</v>
      </c>
      <c r="J26" s="33">
        <v>10000</v>
      </c>
    </row>
    <row r="27" spans="1:10" s="1" customFormat="1" ht="102.75" customHeight="1" x14ac:dyDescent="0.2">
      <c r="A27" s="25" t="s">
        <v>12</v>
      </c>
      <c r="B27" s="101" t="s">
        <v>34</v>
      </c>
      <c r="C27" s="102"/>
      <c r="D27" s="25" t="s">
        <v>32</v>
      </c>
      <c r="E27" s="25" t="s">
        <v>25</v>
      </c>
      <c r="F27" s="25" t="s">
        <v>27</v>
      </c>
      <c r="G27" s="25" t="s">
        <v>33</v>
      </c>
      <c r="H27" s="33">
        <v>1070314</v>
      </c>
      <c r="I27" s="33">
        <v>1091838</v>
      </c>
      <c r="J27" s="33">
        <v>1091838</v>
      </c>
    </row>
    <row r="28" spans="1:10" s="1" customFormat="1" ht="71.25" customHeight="1" x14ac:dyDescent="0.2">
      <c r="A28" s="11" t="s">
        <v>13</v>
      </c>
      <c r="B28" s="91" t="s">
        <v>187</v>
      </c>
      <c r="C28" s="92"/>
      <c r="D28" s="25" t="s">
        <v>32</v>
      </c>
      <c r="E28" s="11" t="s">
        <v>25</v>
      </c>
      <c r="F28" s="11" t="s">
        <v>27</v>
      </c>
      <c r="G28" s="11" t="s">
        <v>189</v>
      </c>
      <c r="H28" s="29">
        <f>SUM(H29:H30)</f>
        <v>860742</v>
      </c>
      <c r="I28" s="29">
        <f t="shared" ref="I28:J28" si="3">SUM(I29:I30)</f>
        <v>856742</v>
      </c>
      <c r="J28" s="29">
        <f t="shared" si="3"/>
        <v>856742</v>
      </c>
    </row>
    <row r="29" spans="1:10" s="1" customFormat="1" ht="51" customHeight="1" x14ac:dyDescent="0.2">
      <c r="A29" s="25" t="s">
        <v>226</v>
      </c>
      <c r="B29" s="97" t="s">
        <v>36</v>
      </c>
      <c r="C29" s="98"/>
      <c r="D29" s="25" t="s">
        <v>32</v>
      </c>
      <c r="E29" s="25" t="s">
        <v>25</v>
      </c>
      <c r="F29" s="25" t="s">
        <v>27</v>
      </c>
      <c r="G29" s="25" t="s">
        <v>35</v>
      </c>
      <c r="H29" s="33">
        <v>342242</v>
      </c>
      <c r="I29" s="33">
        <v>342242</v>
      </c>
      <c r="J29" s="33">
        <v>342242</v>
      </c>
    </row>
    <row r="30" spans="1:10" s="1" customFormat="1" ht="41.25" customHeight="1" x14ac:dyDescent="0.2">
      <c r="A30" s="25" t="s">
        <v>268</v>
      </c>
      <c r="B30" s="97" t="s">
        <v>38</v>
      </c>
      <c r="C30" s="98"/>
      <c r="D30" s="25" t="s">
        <v>32</v>
      </c>
      <c r="E30" s="25" t="s">
        <v>25</v>
      </c>
      <c r="F30" s="25" t="s">
        <v>27</v>
      </c>
      <c r="G30" s="25" t="s">
        <v>37</v>
      </c>
      <c r="H30" s="33">
        <v>518500</v>
      </c>
      <c r="I30" s="33">
        <v>514500</v>
      </c>
      <c r="J30" s="33">
        <v>514500</v>
      </c>
    </row>
    <row r="31" spans="1:10" s="1" customFormat="1" ht="100.5" customHeight="1" x14ac:dyDescent="0.2">
      <c r="A31" s="11" t="s">
        <v>269</v>
      </c>
      <c r="B31" s="91" t="s">
        <v>40</v>
      </c>
      <c r="C31" s="92"/>
      <c r="D31" s="25" t="s">
        <v>32</v>
      </c>
      <c r="E31" s="11" t="s">
        <v>25</v>
      </c>
      <c r="F31" s="11" t="s">
        <v>39</v>
      </c>
      <c r="G31" s="11"/>
      <c r="H31" s="29">
        <f>H32</f>
        <v>199600</v>
      </c>
      <c r="I31" s="29">
        <f t="shared" ref="I31:J31" si="4">I32</f>
        <v>0</v>
      </c>
      <c r="J31" s="29">
        <f t="shared" si="4"/>
        <v>0</v>
      </c>
    </row>
    <row r="32" spans="1:10" s="1" customFormat="1" ht="38.25" customHeight="1" x14ac:dyDescent="0.2">
      <c r="A32" s="26" t="s">
        <v>227</v>
      </c>
      <c r="B32" s="97" t="s">
        <v>42</v>
      </c>
      <c r="C32" s="98"/>
      <c r="D32" s="25" t="s">
        <v>32</v>
      </c>
      <c r="E32" s="26" t="s">
        <v>25</v>
      </c>
      <c r="F32" s="26" t="s">
        <v>39</v>
      </c>
      <c r="G32" s="26" t="s">
        <v>41</v>
      </c>
      <c r="H32" s="32">
        <v>199600</v>
      </c>
      <c r="I32" s="32">
        <v>0</v>
      </c>
      <c r="J32" s="32">
        <v>0</v>
      </c>
    </row>
    <row r="33" spans="1:10" s="1" customFormat="1" ht="87.75" customHeight="1" x14ac:dyDescent="0.2">
      <c r="A33" s="11" t="s">
        <v>47</v>
      </c>
      <c r="B33" s="91" t="s">
        <v>44</v>
      </c>
      <c r="C33" s="92"/>
      <c r="D33" s="25" t="s">
        <v>32</v>
      </c>
      <c r="E33" s="11" t="s">
        <v>25</v>
      </c>
      <c r="F33" s="11" t="s">
        <v>43</v>
      </c>
      <c r="G33" s="11"/>
      <c r="H33" s="29">
        <f>H34</f>
        <v>24800</v>
      </c>
      <c r="I33" s="29">
        <f t="shared" ref="I33:J33" si="5">I34</f>
        <v>0</v>
      </c>
      <c r="J33" s="29">
        <f t="shared" si="5"/>
        <v>0</v>
      </c>
    </row>
    <row r="34" spans="1:10" s="1" customFormat="1" ht="24" customHeight="1" x14ac:dyDescent="0.2">
      <c r="A34" s="11" t="s">
        <v>48</v>
      </c>
      <c r="B34" s="97" t="s">
        <v>42</v>
      </c>
      <c r="C34" s="98"/>
      <c r="D34" s="25" t="s">
        <v>32</v>
      </c>
      <c r="E34" s="26" t="s">
        <v>25</v>
      </c>
      <c r="F34" s="26" t="s">
        <v>43</v>
      </c>
      <c r="G34" s="26" t="s">
        <v>41</v>
      </c>
      <c r="H34" s="32">
        <v>24800</v>
      </c>
      <c r="I34" s="32">
        <v>0</v>
      </c>
      <c r="J34" s="32">
        <v>0</v>
      </c>
    </row>
    <row r="35" spans="1:10" s="1" customFormat="1" ht="89.25" customHeight="1" x14ac:dyDescent="0.2">
      <c r="A35" s="11" t="s">
        <v>49</v>
      </c>
      <c r="B35" s="91" t="s">
        <v>46</v>
      </c>
      <c r="C35" s="92"/>
      <c r="D35" s="25" t="s">
        <v>32</v>
      </c>
      <c r="E35" s="11" t="s">
        <v>25</v>
      </c>
      <c r="F35" s="11" t="s">
        <v>45</v>
      </c>
      <c r="G35" s="11"/>
      <c r="H35" s="29">
        <f>H36</f>
        <v>954202</v>
      </c>
      <c r="I35" s="29">
        <f t="shared" ref="I35:J35" si="6">I36</f>
        <v>954202</v>
      </c>
      <c r="J35" s="29">
        <f t="shared" si="6"/>
        <v>954202</v>
      </c>
    </row>
    <row r="36" spans="1:10" s="1" customFormat="1" ht="57" customHeight="1" x14ac:dyDescent="0.2">
      <c r="A36" s="11" t="s">
        <v>228</v>
      </c>
      <c r="B36" s="91" t="s">
        <v>185</v>
      </c>
      <c r="C36" s="92"/>
      <c r="D36" s="25" t="s">
        <v>32</v>
      </c>
      <c r="E36" s="11" t="s">
        <v>25</v>
      </c>
      <c r="F36" s="11" t="s">
        <v>45</v>
      </c>
      <c r="G36" s="11" t="s">
        <v>186</v>
      </c>
      <c r="H36" s="29">
        <f>SUM(H37:H38)</f>
        <v>954202</v>
      </c>
      <c r="I36" s="29">
        <f t="shared" ref="I36:J36" si="7">SUM(I37:I38)</f>
        <v>954202</v>
      </c>
      <c r="J36" s="29">
        <f t="shared" si="7"/>
        <v>954202</v>
      </c>
    </row>
    <row r="37" spans="1:10" s="1" customFormat="1" ht="40.5" customHeight="1" x14ac:dyDescent="0.2">
      <c r="A37" s="25" t="s">
        <v>50</v>
      </c>
      <c r="B37" s="99" t="s">
        <v>30</v>
      </c>
      <c r="C37" s="100"/>
      <c r="D37" s="25" t="s">
        <v>32</v>
      </c>
      <c r="E37" s="25" t="s">
        <v>25</v>
      </c>
      <c r="F37" s="25" t="s">
        <v>45</v>
      </c>
      <c r="G37" s="25" t="s">
        <v>29</v>
      </c>
      <c r="H37" s="33">
        <v>732874</v>
      </c>
      <c r="I37" s="33">
        <v>732874</v>
      </c>
      <c r="J37" s="33">
        <v>732874</v>
      </c>
    </row>
    <row r="38" spans="1:10" s="1" customFormat="1" ht="97.5" customHeight="1" x14ac:dyDescent="0.2">
      <c r="A38" s="25" t="s">
        <v>53</v>
      </c>
      <c r="B38" s="101" t="s">
        <v>34</v>
      </c>
      <c r="C38" s="102"/>
      <c r="D38" s="25" t="s">
        <v>32</v>
      </c>
      <c r="E38" s="25" t="s">
        <v>25</v>
      </c>
      <c r="F38" s="25" t="s">
        <v>45</v>
      </c>
      <c r="G38" s="25" t="s">
        <v>33</v>
      </c>
      <c r="H38" s="33">
        <v>221328</v>
      </c>
      <c r="I38" s="33">
        <v>221328</v>
      </c>
      <c r="J38" s="33">
        <v>221328</v>
      </c>
    </row>
    <row r="39" spans="1:10" s="1" customFormat="1" ht="95.25" customHeight="1" x14ac:dyDescent="0.2">
      <c r="A39" s="11" t="s">
        <v>56</v>
      </c>
      <c r="B39" s="91" t="s">
        <v>52</v>
      </c>
      <c r="C39" s="92"/>
      <c r="D39" s="25" t="s">
        <v>32</v>
      </c>
      <c r="E39" s="11" t="s">
        <v>51</v>
      </c>
      <c r="F39" s="11"/>
      <c r="G39" s="11"/>
      <c r="H39" s="29">
        <f>H40</f>
        <v>49600</v>
      </c>
      <c r="I39" s="29">
        <f t="shared" ref="I39:J39" si="8">I40</f>
        <v>0</v>
      </c>
      <c r="J39" s="29">
        <f t="shared" si="8"/>
        <v>0</v>
      </c>
    </row>
    <row r="40" spans="1:10" s="1" customFormat="1" ht="99.75" customHeight="1" x14ac:dyDescent="0.2">
      <c r="A40" s="11" t="s">
        <v>229</v>
      </c>
      <c r="B40" s="91" t="s">
        <v>55</v>
      </c>
      <c r="C40" s="92"/>
      <c r="D40" s="25" t="s">
        <v>32</v>
      </c>
      <c r="E40" s="11" t="s">
        <v>51</v>
      </c>
      <c r="F40" s="11" t="s">
        <v>54</v>
      </c>
      <c r="G40" s="11"/>
      <c r="H40" s="29">
        <f>H41</f>
        <v>49600</v>
      </c>
      <c r="I40" s="29">
        <v>0</v>
      </c>
      <c r="J40" s="29">
        <v>0</v>
      </c>
    </row>
    <row r="41" spans="1:10" s="1" customFormat="1" ht="28.5" customHeight="1" x14ac:dyDescent="0.2">
      <c r="A41" s="28" t="s">
        <v>57</v>
      </c>
      <c r="B41" s="103" t="s">
        <v>42</v>
      </c>
      <c r="C41" s="104"/>
      <c r="D41" s="28" t="s">
        <v>32</v>
      </c>
      <c r="E41" s="28" t="s">
        <v>51</v>
      </c>
      <c r="F41" s="28" t="s">
        <v>54</v>
      </c>
      <c r="G41" s="28" t="s">
        <v>41</v>
      </c>
      <c r="H41" s="36">
        <v>49600</v>
      </c>
      <c r="I41" s="36">
        <v>0</v>
      </c>
      <c r="J41" s="36">
        <v>0</v>
      </c>
    </row>
    <row r="42" spans="1:10" s="1" customFormat="1" ht="22.5" customHeight="1" x14ac:dyDescent="0.2">
      <c r="A42" s="11" t="s">
        <v>60</v>
      </c>
      <c r="B42" s="91" t="s">
        <v>59</v>
      </c>
      <c r="C42" s="92"/>
      <c r="D42" s="25" t="s">
        <v>32</v>
      </c>
      <c r="E42" s="11" t="s">
        <v>58</v>
      </c>
      <c r="F42" s="11"/>
      <c r="G42" s="11"/>
      <c r="H42" s="29">
        <v>50000</v>
      </c>
      <c r="I42" s="29">
        <v>50000</v>
      </c>
      <c r="J42" s="29">
        <v>50000</v>
      </c>
    </row>
    <row r="43" spans="1:10" s="1" customFormat="1" ht="79.5" customHeight="1" x14ac:dyDescent="0.2">
      <c r="A43" s="11" t="s">
        <v>63</v>
      </c>
      <c r="B43" s="91" t="s">
        <v>62</v>
      </c>
      <c r="C43" s="92"/>
      <c r="D43" s="25" t="s">
        <v>32</v>
      </c>
      <c r="E43" s="11" t="s">
        <v>58</v>
      </c>
      <c r="F43" s="11" t="s">
        <v>61</v>
      </c>
      <c r="G43" s="11"/>
      <c r="H43" s="29">
        <v>50000</v>
      </c>
      <c r="I43" s="29">
        <v>50000</v>
      </c>
      <c r="J43" s="29">
        <v>50000</v>
      </c>
    </row>
    <row r="44" spans="1:10" s="1" customFormat="1" ht="27" customHeight="1" x14ac:dyDescent="0.2">
      <c r="A44" s="11" t="s">
        <v>66</v>
      </c>
      <c r="B44" s="91" t="s">
        <v>65</v>
      </c>
      <c r="C44" s="92"/>
      <c r="D44" s="25" t="s">
        <v>32</v>
      </c>
      <c r="E44" s="11" t="s">
        <v>58</v>
      </c>
      <c r="F44" s="11" t="s">
        <v>61</v>
      </c>
      <c r="G44" s="11" t="s">
        <v>64</v>
      </c>
      <c r="H44" s="29">
        <v>50000</v>
      </c>
      <c r="I44" s="29">
        <v>50000</v>
      </c>
      <c r="J44" s="29">
        <v>50000</v>
      </c>
    </row>
    <row r="45" spans="1:10" s="1" customFormat="1" ht="24" customHeight="1" x14ac:dyDescent="0.2">
      <c r="A45" s="25" t="s">
        <v>67</v>
      </c>
      <c r="B45" s="97" t="s">
        <v>65</v>
      </c>
      <c r="C45" s="98"/>
      <c r="D45" s="25" t="s">
        <v>32</v>
      </c>
      <c r="E45" s="25" t="s">
        <v>58</v>
      </c>
      <c r="F45" s="25" t="s">
        <v>61</v>
      </c>
      <c r="G45" s="25" t="s">
        <v>64</v>
      </c>
      <c r="H45" s="33">
        <v>50000</v>
      </c>
      <c r="I45" s="33">
        <v>50000</v>
      </c>
      <c r="J45" s="33">
        <v>50000</v>
      </c>
    </row>
    <row r="46" spans="1:10" s="1" customFormat="1" ht="41.25" customHeight="1" x14ac:dyDescent="0.2">
      <c r="A46" s="11" t="s">
        <v>70</v>
      </c>
      <c r="B46" s="91" t="s">
        <v>69</v>
      </c>
      <c r="C46" s="92"/>
      <c r="D46" s="25" t="s">
        <v>32</v>
      </c>
      <c r="E46" s="11" t="s">
        <v>68</v>
      </c>
      <c r="F46" s="11"/>
      <c r="G46" s="11"/>
      <c r="H46" s="29">
        <f>H47</f>
        <v>30000</v>
      </c>
      <c r="I46" s="29">
        <f t="shared" ref="I46:J46" si="9">I47</f>
        <v>31000</v>
      </c>
      <c r="J46" s="29">
        <f t="shared" si="9"/>
        <v>30000</v>
      </c>
    </row>
    <row r="47" spans="1:10" s="1" customFormat="1" ht="49.5" customHeight="1" x14ac:dyDescent="0.2">
      <c r="A47" s="11" t="s">
        <v>73</v>
      </c>
      <c r="B47" s="91" t="s">
        <v>72</v>
      </c>
      <c r="C47" s="92"/>
      <c r="D47" s="25" t="s">
        <v>32</v>
      </c>
      <c r="E47" s="11" t="s">
        <v>68</v>
      </c>
      <c r="F47" s="11" t="s">
        <v>71</v>
      </c>
      <c r="G47" s="11"/>
      <c r="H47" s="29">
        <f>H48+H50</f>
        <v>30000</v>
      </c>
      <c r="I47" s="29">
        <f t="shared" ref="I47:J47" si="10">I48+I50</f>
        <v>31000</v>
      </c>
      <c r="J47" s="29">
        <f t="shared" si="10"/>
        <v>30000</v>
      </c>
    </row>
    <row r="48" spans="1:10" s="1" customFormat="1" ht="68.25" customHeight="1" x14ac:dyDescent="0.2">
      <c r="A48" s="11" t="s">
        <v>74</v>
      </c>
      <c r="B48" s="91" t="s">
        <v>187</v>
      </c>
      <c r="C48" s="92"/>
      <c r="D48" s="25" t="s">
        <v>32</v>
      </c>
      <c r="E48" s="11" t="s">
        <v>68</v>
      </c>
      <c r="F48" s="11" t="s">
        <v>71</v>
      </c>
      <c r="G48" s="11" t="s">
        <v>189</v>
      </c>
      <c r="H48" s="29">
        <f>H49</f>
        <v>28800</v>
      </c>
      <c r="I48" s="29">
        <f>I49</f>
        <v>29800</v>
      </c>
      <c r="J48" s="29">
        <f>J49</f>
        <v>28800</v>
      </c>
    </row>
    <row r="49" spans="1:10" s="1" customFormat="1" ht="30" customHeight="1" x14ac:dyDescent="0.2">
      <c r="A49" s="25" t="s">
        <v>75</v>
      </c>
      <c r="B49" s="97" t="s">
        <v>38</v>
      </c>
      <c r="C49" s="98"/>
      <c r="D49" s="25" t="s">
        <v>32</v>
      </c>
      <c r="E49" s="25" t="s">
        <v>68</v>
      </c>
      <c r="F49" s="25" t="s">
        <v>71</v>
      </c>
      <c r="G49" s="25" t="s">
        <v>37</v>
      </c>
      <c r="H49" s="33">
        <v>28800</v>
      </c>
      <c r="I49" s="33">
        <v>29800</v>
      </c>
      <c r="J49" s="33">
        <v>28800</v>
      </c>
    </row>
    <row r="50" spans="1:10" s="1" customFormat="1" ht="45.75" customHeight="1" x14ac:dyDescent="0.2">
      <c r="A50" s="11" t="s">
        <v>78</v>
      </c>
      <c r="B50" s="91" t="s">
        <v>190</v>
      </c>
      <c r="C50" s="92"/>
      <c r="D50" s="25" t="s">
        <v>32</v>
      </c>
      <c r="E50" s="11" t="s">
        <v>68</v>
      </c>
      <c r="F50" s="11" t="s">
        <v>71</v>
      </c>
      <c r="G50" s="11" t="s">
        <v>191</v>
      </c>
      <c r="H50" s="29">
        <f>H51</f>
        <v>1200</v>
      </c>
      <c r="I50" s="29">
        <f t="shared" ref="I50:J50" si="11">I51</f>
        <v>1200</v>
      </c>
      <c r="J50" s="29">
        <f t="shared" si="11"/>
        <v>1200</v>
      </c>
    </row>
    <row r="51" spans="1:10" s="1" customFormat="1" ht="21.75" customHeight="1" x14ac:dyDescent="0.2">
      <c r="A51" s="25" t="s">
        <v>79</v>
      </c>
      <c r="B51" s="97" t="s">
        <v>77</v>
      </c>
      <c r="C51" s="98"/>
      <c r="D51" s="25" t="s">
        <v>32</v>
      </c>
      <c r="E51" s="25" t="s">
        <v>68</v>
      </c>
      <c r="F51" s="25" t="s">
        <v>71</v>
      </c>
      <c r="G51" s="25" t="s">
        <v>76</v>
      </c>
      <c r="H51" s="33">
        <v>1200</v>
      </c>
      <c r="I51" s="33">
        <v>1200</v>
      </c>
      <c r="J51" s="33">
        <v>1200</v>
      </c>
    </row>
    <row r="52" spans="1:10" s="1" customFormat="1" ht="29.25" customHeight="1" x14ac:dyDescent="0.2">
      <c r="A52" s="11" t="s">
        <v>82</v>
      </c>
      <c r="B52" s="91" t="s">
        <v>193</v>
      </c>
      <c r="C52" s="92"/>
      <c r="D52" s="25" t="s">
        <v>32</v>
      </c>
      <c r="E52" s="11" t="s">
        <v>80</v>
      </c>
      <c r="F52" s="11"/>
      <c r="G52" s="11"/>
      <c r="H52" s="29">
        <f>H53</f>
        <v>143200</v>
      </c>
      <c r="I52" s="29">
        <f t="shared" ref="I52:J52" si="12">I53</f>
        <v>144800</v>
      </c>
      <c r="J52" s="29">
        <f t="shared" si="12"/>
        <v>149800</v>
      </c>
    </row>
    <row r="53" spans="1:10" s="1" customFormat="1" ht="42" customHeight="1" x14ac:dyDescent="0.2">
      <c r="A53" s="11" t="s">
        <v>85</v>
      </c>
      <c r="B53" s="62" t="s">
        <v>81</v>
      </c>
      <c r="C53" s="63"/>
      <c r="D53" s="25" t="s">
        <v>32</v>
      </c>
      <c r="E53" s="11" t="s">
        <v>80</v>
      </c>
      <c r="F53" s="11"/>
      <c r="G53" s="11"/>
      <c r="H53" s="29">
        <f>H54</f>
        <v>143200</v>
      </c>
      <c r="I53" s="29">
        <f t="shared" ref="I53:J53" si="13">I54</f>
        <v>144800</v>
      </c>
      <c r="J53" s="29">
        <f t="shared" si="13"/>
        <v>149800</v>
      </c>
    </row>
    <row r="54" spans="1:10" s="1" customFormat="1" ht="87" customHeight="1" x14ac:dyDescent="0.2">
      <c r="A54" s="11" t="s">
        <v>86</v>
      </c>
      <c r="B54" s="62" t="s">
        <v>84</v>
      </c>
      <c r="C54" s="63"/>
      <c r="D54" s="25" t="s">
        <v>32</v>
      </c>
      <c r="E54" s="11" t="s">
        <v>80</v>
      </c>
      <c r="F54" s="24" t="s">
        <v>83</v>
      </c>
      <c r="G54" s="11"/>
      <c r="H54" s="29">
        <f>H55+H58</f>
        <v>143200</v>
      </c>
      <c r="I54" s="29">
        <f t="shared" ref="I54:J54" si="14">I55+I58</f>
        <v>144800</v>
      </c>
      <c r="J54" s="29">
        <f t="shared" si="14"/>
        <v>149800</v>
      </c>
    </row>
    <row r="55" spans="1:10" s="1" customFormat="1" ht="60" customHeight="1" x14ac:dyDescent="0.2">
      <c r="A55" s="25" t="s">
        <v>87</v>
      </c>
      <c r="B55" s="62" t="s">
        <v>185</v>
      </c>
      <c r="C55" s="63"/>
      <c r="D55" s="24" t="s">
        <v>32</v>
      </c>
      <c r="E55" s="24" t="s">
        <v>80</v>
      </c>
      <c r="F55" s="24" t="s">
        <v>83</v>
      </c>
      <c r="G55" s="24" t="s">
        <v>186</v>
      </c>
      <c r="H55" s="34">
        <f>SUM(H56:H57)</f>
        <v>123700</v>
      </c>
      <c r="I55" s="34">
        <f t="shared" ref="I55:J55" si="15">SUM(I56:I57)</f>
        <v>125300</v>
      </c>
      <c r="J55" s="34">
        <f t="shared" si="15"/>
        <v>130300</v>
      </c>
    </row>
    <row r="56" spans="1:10" s="1" customFormat="1" ht="40.5" customHeight="1" x14ac:dyDescent="0.2">
      <c r="A56" s="28" t="s">
        <v>230</v>
      </c>
      <c r="B56" s="64" t="s">
        <v>30</v>
      </c>
      <c r="C56" s="65"/>
      <c r="D56" s="25" t="s">
        <v>32</v>
      </c>
      <c r="E56" s="25" t="s">
        <v>80</v>
      </c>
      <c r="F56" s="25" t="s">
        <v>83</v>
      </c>
      <c r="G56" s="25" t="s">
        <v>29</v>
      </c>
      <c r="H56" s="33">
        <v>95862</v>
      </c>
      <c r="I56" s="33">
        <v>97462</v>
      </c>
      <c r="J56" s="33">
        <v>102300</v>
      </c>
    </row>
    <row r="57" spans="1:10" s="1" customFormat="1" ht="107.25" customHeight="1" x14ac:dyDescent="0.2">
      <c r="A57" s="25" t="s">
        <v>88</v>
      </c>
      <c r="B57" s="95" t="s">
        <v>34</v>
      </c>
      <c r="C57" s="96"/>
      <c r="D57" s="25" t="s">
        <v>32</v>
      </c>
      <c r="E57" s="25" t="s">
        <v>80</v>
      </c>
      <c r="F57" s="25" t="s">
        <v>83</v>
      </c>
      <c r="G57" s="25" t="s">
        <v>33</v>
      </c>
      <c r="H57" s="33">
        <v>27838</v>
      </c>
      <c r="I57" s="33">
        <v>27838</v>
      </c>
      <c r="J57" s="33">
        <v>28000</v>
      </c>
    </row>
    <row r="58" spans="1:10" s="1" customFormat="1" ht="72.75" customHeight="1" x14ac:dyDescent="0.2">
      <c r="A58" s="11" t="s">
        <v>89</v>
      </c>
      <c r="B58" s="62" t="s">
        <v>187</v>
      </c>
      <c r="C58" s="63"/>
      <c r="D58" s="25" t="s">
        <v>32</v>
      </c>
      <c r="E58" s="11" t="s">
        <v>80</v>
      </c>
      <c r="F58" s="11" t="s">
        <v>83</v>
      </c>
      <c r="G58" s="11" t="s">
        <v>189</v>
      </c>
      <c r="H58" s="29">
        <f>H59</f>
        <v>19500</v>
      </c>
      <c r="I58" s="29">
        <f t="shared" ref="I58:J58" si="16">I59</f>
        <v>19500</v>
      </c>
      <c r="J58" s="29">
        <f t="shared" si="16"/>
        <v>19500</v>
      </c>
    </row>
    <row r="59" spans="1:10" s="1" customFormat="1" ht="33.75" customHeight="1" x14ac:dyDescent="0.2">
      <c r="A59" s="25" t="s">
        <v>90</v>
      </c>
      <c r="B59" s="89" t="s">
        <v>38</v>
      </c>
      <c r="C59" s="90"/>
      <c r="D59" s="25" t="s">
        <v>32</v>
      </c>
      <c r="E59" s="25" t="s">
        <v>80</v>
      </c>
      <c r="F59" s="25" t="s">
        <v>83</v>
      </c>
      <c r="G59" s="25" t="s">
        <v>37</v>
      </c>
      <c r="H59" s="33">
        <v>19500</v>
      </c>
      <c r="I59" s="33">
        <v>19500</v>
      </c>
      <c r="J59" s="33">
        <v>19500</v>
      </c>
    </row>
    <row r="60" spans="1:10" s="9" customFormat="1" ht="58.5" customHeight="1" x14ac:dyDescent="0.2">
      <c r="A60" s="27" t="s">
        <v>93</v>
      </c>
      <c r="B60" s="62" t="s">
        <v>194</v>
      </c>
      <c r="C60" s="63"/>
      <c r="D60" s="24" t="s">
        <v>32</v>
      </c>
      <c r="E60" s="11" t="s">
        <v>195</v>
      </c>
      <c r="F60" s="27"/>
      <c r="G60" s="27"/>
      <c r="H60" s="35">
        <f>H61+H68</f>
        <v>103520</v>
      </c>
      <c r="I60" s="35">
        <f t="shared" ref="I60:J60" si="17">I61+I68</f>
        <v>28500</v>
      </c>
      <c r="J60" s="35">
        <f t="shared" si="17"/>
        <v>28500</v>
      </c>
    </row>
    <row r="61" spans="1:10" s="1" customFormat="1" ht="83.25" customHeight="1" x14ac:dyDescent="0.2">
      <c r="A61" s="11" t="s">
        <v>96</v>
      </c>
      <c r="B61" s="62" t="s">
        <v>92</v>
      </c>
      <c r="C61" s="63"/>
      <c r="D61" s="24" t="s">
        <v>32</v>
      </c>
      <c r="E61" s="11" t="s">
        <v>91</v>
      </c>
      <c r="F61" s="11"/>
      <c r="G61" s="11"/>
      <c r="H61" s="29">
        <f>H62+H65</f>
        <v>100000</v>
      </c>
      <c r="I61" s="29">
        <f t="shared" ref="I61:J61" si="18">I62+I65</f>
        <v>25000</v>
      </c>
      <c r="J61" s="29">
        <f t="shared" si="18"/>
        <v>25000</v>
      </c>
    </row>
    <row r="62" spans="1:10" s="1" customFormat="1" ht="42.75" customHeight="1" x14ac:dyDescent="0.2">
      <c r="A62" s="11" t="s">
        <v>97</v>
      </c>
      <c r="B62" s="62" t="s">
        <v>95</v>
      </c>
      <c r="C62" s="63"/>
      <c r="D62" s="25" t="s">
        <v>32</v>
      </c>
      <c r="E62" s="11" t="s">
        <v>91</v>
      </c>
      <c r="F62" s="11" t="s">
        <v>94</v>
      </c>
      <c r="G62" s="11"/>
      <c r="H62" s="29">
        <f>H63</f>
        <v>95000</v>
      </c>
      <c r="I62" s="29">
        <f t="shared" ref="I62:J63" si="19">I63</f>
        <v>20000</v>
      </c>
      <c r="J62" s="29">
        <f t="shared" si="19"/>
        <v>20000</v>
      </c>
    </row>
    <row r="63" spans="1:10" s="1" customFormat="1" ht="78" customHeight="1" x14ac:dyDescent="0.2">
      <c r="A63" s="11" t="s">
        <v>98</v>
      </c>
      <c r="B63" s="62" t="s">
        <v>187</v>
      </c>
      <c r="C63" s="63"/>
      <c r="D63" s="25" t="s">
        <v>32</v>
      </c>
      <c r="E63" s="11" t="s">
        <v>91</v>
      </c>
      <c r="F63" s="11" t="s">
        <v>94</v>
      </c>
      <c r="G63" s="11" t="s">
        <v>189</v>
      </c>
      <c r="H63" s="29">
        <f>H64</f>
        <v>95000</v>
      </c>
      <c r="I63" s="29">
        <f t="shared" si="19"/>
        <v>20000</v>
      </c>
      <c r="J63" s="29">
        <f t="shared" si="19"/>
        <v>20000</v>
      </c>
    </row>
    <row r="64" spans="1:10" s="1" customFormat="1" ht="39.75" customHeight="1" x14ac:dyDescent="0.2">
      <c r="A64" s="25" t="s">
        <v>101</v>
      </c>
      <c r="B64" s="89" t="s">
        <v>38</v>
      </c>
      <c r="C64" s="90"/>
      <c r="D64" s="25" t="s">
        <v>32</v>
      </c>
      <c r="E64" s="25" t="s">
        <v>91</v>
      </c>
      <c r="F64" s="25" t="s">
        <v>94</v>
      </c>
      <c r="G64" s="25" t="s">
        <v>37</v>
      </c>
      <c r="H64" s="33">
        <v>95000</v>
      </c>
      <c r="I64" s="33">
        <v>20000</v>
      </c>
      <c r="J64" s="33">
        <v>20000</v>
      </c>
    </row>
    <row r="65" spans="1:10" s="1" customFormat="1" ht="140.25" customHeight="1" x14ac:dyDescent="0.2">
      <c r="A65" s="11" t="s">
        <v>102</v>
      </c>
      <c r="B65" s="62" t="s">
        <v>100</v>
      </c>
      <c r="C65" s="63"/>
      <c r="D65" s="25" t="s">
        <v>32</v>
      </c>
      <c r="E65" s="11" t="s">
        <v>91</v>
      </c>
      <c r="F65" s="11" t="s">
        <v>99</v>
      </c>
      <c r="G65" s="11"/>
      <c r="H65" s="29">
        <f>H66</f>
        <v>5000</v>
      </c>
      <c r="I65" s="29">
        <f t="shared" ref="I65:J66" si="20">I66</f>
        <v>5000</v>
      </c>
      <c r="J65" s="29">
        <f t="shared" si="20"/>
        <v>5000</v>
      </c>
    </row>
    <row r="66" spans="1:10" s="1" customFormat="1" ht="72.75" customHeight="1" x14ac:dyDescent="0.2">
      <c r="A66" s="11" t="s">
        <v>103</v>
      </c>
      <c r="B66" s="62" t="s">
        <v>187</v>
      </c>
      <c r="C66" s="63"/>
      <c r="D66" s="25" t="s">
        <v>32</v>
      </c>
      <c r="E66" s="11" t="s">
        <v>91</v>
      </c>
      <c r="F66" s="11" t="s">
        <v>99</v>
      </c>
      <c r="G66" s="11" t="s">
        <v>189</v>
      </c>
      <c r="H66" s="29">
        <f>H67</f>
        <v>5000</v>
      </c>
      <c r="I66" s="29">
        <f t="shared" si="20"/>
        <v>5000</v>
      </c>
      <c r="J66" s="29">
        <f t="shared" si="20"/>
        <v>5000</v>
      </c>
    </row>
    <row r="67" spans="1:10" s="1" customFormat="1" ht="36.75" customHeight="1" x14ac:dyDescent="0.2">
      <c r="A67" s="25" t="s">
        <v>106</v>
      </c>
      <c r="B67" s="89" t="s">
        <v>38</v>
      </c>
      <c r="C67" s="90"/>
      <c r="D67" s="25" t="s">
        <v>32</v>
      </c>
      <c r="E67" s="25" t="s">
        <v>91</v>
      </c>
      <c r="F67" s="25" t="s">
        <v>99</v>
      </c>
      <c r="G67" s="25" t="s">
        <v>37</v>
      </c>
      <c r="H67" s="33">
        <v>5000</v>
      </c>
      <c r="I67" s="33">
        <v>5000</v>
      </c>
      <c r="J67" s="33">
        <v>5000</v>
      </c>
    </row>
    <row r="68" spans="1:10" s="1" customFormat="1" ht="69.75" customHeight="1" x14ac:dyDescent="0.2">
      <c r="A68" s="11" t="s">
        <v>109</v>
      </c>
      <c r="B68" s="62" t="s">
        <v>105</v>
      </c>
      <c r="C68" s="63"/>
      <c r="D68" s="25" t="s">
        <v>32</v>
      </c>
      <c r="E68" s="11" t="s">
        <v>104</v>
      </c>
      <c r="F68" s="11"/>
      <c r="G68" s="11"/>
      <c r="H68" s="29">
        <f>H69</f>
        <v>3520</v>
      </c>
      <c r="I68" s="29">
        <f t="shared" ref="I68:J70" si="21">I69</f>
        <v>3500</v>
      </c>
      <c r="J68" s="29">
        <f t="shared" si="21"/>
        <v>3500</v>
      </c>
    </row>
    <row r="69" spans="1:10" s="1" customFormat="1" ht="141.75" customHeight="1" x14ac:dyDescent="0.2">
      <c r="A69" s="11" t="s">
        <v>110</v>
      </c>
      <c r="B69" s="93" t="s">
        <v>108</v>
      </c>
      <c r="C69" s="94"/>
      <c r="D69" s="25" t="s">
        <v>32</v>
      </c>
      <c r="E69" s="11" t="s">
        <v>104</v>
      </c>
      <c r="F69" s="11" t="s">
        <v>107</v>
      </c>
      <c r="G69" s="11"/>
      <c r="H69" s="29">
        <f>H70</f>
        <v>3520</v>
      </c>
      <c r="I69" s="29">
        <f t="shared" si="21"/>
        <v>3500</v>
      </c>
      <c r="J69" s="29">
        <f t="shared" si="21"/>
        <v>3500</v>
      </c>
    </row>
    <row r="70" spans="1:10" s="1" customFormat="1" ht="68.25" customHeight="1" x14ac:dyDescent="0.2">
      <c r="A70" s="11" t="s">
        <v>111</v>
      </c>
      <c r="B70" s="62" t="s">
        <v>187</v>
      </c>
      <c r="C70" s="63"/>
      <c r="D70" s="25" t="s">
        <v>32</v>
      </c>
      <c r="E70" s="11" t="s">
        <v>104</v>
      </c>
      <c r="F70" s="11" t="s">
        <v>107</v>
      </c>
      <c r="G70" s="11" t="s">
        <v>189</v>
      </c>
      <c r="H70" s="29">
        <f>H71</f>
        <v>3520</v>
      </c>
      <c r="I70" s="29">
        <f t="shared" si="21"/>
        <v>3500</v>
      </c>
      <c r="J70" s="29">
        <f t="shared" si="21"/>
        <v>3500</v>
      </c>
    </row>
    <row r="71" spans="1:10" s="1" customFormat="1" ht="32.25" customHeight="1" x14ac:dyDescent="0.2">
      <c r="A71" s="25" t="s">
        <v>114</v>
      </c>
      <c r="B71" s="89" t="s">
        <v>38</v>
      </c>
      <c r="C71" s="90"/>
      <c r="D71" s="25" t="s">
        <v>32</v>
      </c>
      <c r="E71" s="25" t="s">
        <v>104</v>
      </c>
      <c r="F71" s="25" t="s">
        <v>107</v>
      </c>
      <c r="G71" s="25" t="s">
        <v>37</v>
      </c>
      <c r="H71" s="33">
        <v>3520</v>
      </c>
      <c r="I71" s="33">
        <v>3500</v>
      </c>
      <c r="J71" s="33">
        <v>3500</v>
      </c>
    </row>
    <row r="72" spans="1:10" s="9" customFormat="1" ht="33.75" customHeight="1" x14ac:dyDescent="0.2">
      <c r="A72" s="27" t="s">
        <v>116</v>
      </c>
      <c r="B72" s="62" t="s">
        <v>196</v>
      </c>
      <c r="C72" s="63"/>
      <c r="D72" s="24" t="s">
        <v>32</v>
      </c>
      <c r="E72" s="27" t="s">
        <v>197</v>
      </c>
      <c r="F72" s="27"/>
      <c r="G72" s="27"/>
      <c r="H72" s="35">
        <f>H73+H89</f>
        <v>2351520</v>
      </c>
      <c r="I72" s="35">
        <f>I73+I89</f>
        <v>2366886</v>
      </c>
      <c r="J72" s="35">
        <f>J73+J89</f>
        <v>2366886</v>
      </c>
    </row>
    <row r="73" spans="1:10" s="1" customFormat="1" ht="40.5" customHeight="1" x14ac:dyDescent="0.2">
      <c r="A73" s="11" t="s">
        <v>117</v>
      </c>
      <c r="B73" s="62" t="s">
        <v>113</v>
      </c>
      <c r="C73" s="63"/>
      <c r="D73" s="25" t="s">
        <v>32</v>
      </c>
      <c r="E73" s="11" t="s">
        <v>112</v>
      </c>
      <c r="F73" s="11"/>
      <c r="G73" s="11"/>
      <c r="H73" s="29">
        <f>H74+H77+H80+H83+H86</f>
        <v>2312520</v>
      </c>
      <c r="I73" s="29">
        <f t="shared" ref="I73:J73" si="22">I74+I77+I80+I83+I86</f>
        <v>2326886</v>
      </c>
      <c r="J73" s="29">
        <f t="shared" si="22"/>
        <v>2326886</v>
      </c>
    </row>
    <row r="74" spans="1:10" s="1" customFormat="1" ht="56.25" customHeight="1" x14ac:dyDescent="0.2">
      <c r="A74" s="11" t="s">
        <v>118</v>
      </c>
      <c r="B74" s="62" t="s">
        <v>115</v>
      </c>
      <c r="C74" s="63"/>
      <c r="D74" s="25" t="s">
        <v>32</v>
      </c>
      <c r="E74" s="11" t="s">
        <v>112</v>
      </c>
      <c r="F74" s="11" t="s">
        <v>259</v>
      </c>
      <c r="G74" s="11"/>
      <c r="H74" s="29">
        <f>H75</f>
        <v>650520</v>
      </c>
      <c r="I74" s="29">
        <f t="shared" ref="I74:J75" si="23">I75</f>
        <v>848000</v>
      </c>
      <c r="J74" s="29">
        <f t="shared" si="23"/>
        <v>718000</v>
      </c>
    </row>
    <row r="75" spans="1:10" s="1" customFormat="1" ht="69.75" customHeight="1" x14ac:dyDescent="0.2">
      <c r="A75" s="11" t="s">
        <v>120</v>
      </c>
      <c r="B75" s="62" t="s">
        <v>187</v>
      </c>
      <c r="C75" s="63"/>
      <c r="D75" s="25" t="s">
        <v>32</v>
      </c>
      <c r="E75" s="11" t="s">
        <v>112</v>
      </c>
      <c r="F75" s="11" t="s">
        <v>259</v>
      </c>
      <c r="G75" s="11" t="s">
        <v>189</v>
      </c>
      <c r="H75" s="29">
        <f>H76</f>
        <v>650520</v>
      </c>
      <c r="I75" s="29">
        <f t="shared" si="23"/>
        <v>848000</v>
      </c>
      <c r="J75" s="29">
        <f t="shared" si="23"/>
        <v>718000</v>
      </c>
    </row>
    <row r="76" spans="1:10" s="1" customFormat="1" ht="45.75" customHeight="1" x14ac:dyDescent="0.2">
      <c r="A76" s="25" t="s">
        <v>121</v>
      </c>
      <c r="B76" s="89" t="s">
        <v>38</v>
      </c>
      <c r="C76" s="90"/>
      <c r="D76" s="25" t="s">
        <v>32</v>
      </c>
      <c r="E76" s="25" t="s">
        <v>112</v>
      </c>
      <c r="F76" s="26" t="s">
        <v>259</v>
      </c>
      <c r="G76" s="25" t="s">
        <v>37</v>
      </c>
      <c r="H76" s="33">
        <v>650520</v>
      </c>
      <c r="I76" s="33">
        <v>848000</v>
      </c>
      <c r="J76" s="33">
        <v>718000</v>
      </c>
    </row>
    <row r="77" spans="1:10" s="1" customFormat="1" ht="75" customHeight="1" x14ac:dyDescent="0.2">
      <c r="A77" s="11" t="s">
        <v>122</v>
      </c>
      <c r="B77" s="62" t="s">
        <v>119</v>
      </c>
      <c r="C77" s="63"/>
      <c r="D77" s="25" t="s">
        <v>32</v>
      </c>
      <c r="E77" s="11" t="s">
        <v>112</v>
      </c>
      <c r="F77" s="11" t="s">
        <v>260</v>
      </c>
      <c r="G77" s="11"/>
      <c r="H77" s="29">
        <f>H78</f>
        <v>0</v>
      </c>
      <c r="I77" s="29">
        <f t="shared" ref="I77:J78" si="24">I78</f>
        <v>81886</v>
      </c>
      <c r="J77" s="29">
        <f t="shared" si="24"/>
        <v>181886</v>
      </c>
    </row>
    <row r="78" spans="1:10" s="1" customFormat="1" ht="65.25" customHeight="1" x14ac:dyDescent="0.2">
      <c r="A78" s="11" t="s">
        <v>123</v>
      </c>
      <c r="B78" s="62" t="s">
        <v>187</v>
      </c>
      <c r="C78" s="63"/>
      <c r="D78" s="25" t="s">
        <v>32</v>
      </c>
      <c r="E78" s="11" t="s">
        <v>112</v>
      </c>
      <c r="F78" s="11" t="s">
        <v>260</v>
      </c>
      <c r="G78" s="11" t="s">
        <v>189</v>
      </c>
      <c r="H78" s="29">
        <f>H79</f>
        <v>0</v>
      </c>
      <c r="I78" s="29">
        <f t="shared" si="24"/>
        <v>81886</v>
      </c>
      <c r="J78" s="29">
        <f t="shared" si="24"/>
        <v>181886</v>
      </c>
    </row>
    <row r="79" spans="1:10" s="1" customFormat="1" ht="36" customHeight="1" x14ac:dyDescent="0.2">
      <c r="A79" s="25" t="s">
        <v>124</v>
      </c>
      <c r="B79" s="89" t="s">
        <v>38</v>
      </c>
      <c r="C79" s="90"/>
      <c r="D79" s="25" t="s">
        <v>32</v>
      </c>
      <c r="E79" s="25" t="s">
        <v>112</v>
      </c>
      <c r="F79" s="26" t="s">
        <v>260</v>
      </c>
      <c r="G79" s="25" t="s">
        <v>37</v>
      </c>
      <c r="H79" s="33">
        <v>0</v>
      </c>
      <c r="I79" s="33">
        <v>81886</v>
      </c>
      <c r="J79" s="33">
        <v>181886</v>
      </c>
    </row>
    <row r="80" spans="1:10" s="1" customFormat="1" ht="81.75" customHeight="1" x14ac:dyDescent="0.2">
      <c r="A80" s="11" t="s">
        <v>125</v>
      </c>
      <c r="B80" s="62" t="s">
        <v>126</v>
      </c>
      <c r="C80" s="63"/>
      <c r="D80" s="25" t="s">
        <v>32</v>
      </c>
      <c r="E80" s="11" t="s">
        <v>112</v>
      </c>
      <c r="F80" s="11" t="s">
        <v>261</v>
      </c>
      <c r="G80" s="11"/>
      <c r="H80" s="29">
        <f>H81</f>
        <v>975000</v>
      </c>
      <c r="I80" s="29">
        <f t="shared" ref="I80:J81" si="25">I81</f>
        <v>819000</v>
      </c>
      <c r="J80" s="29">
        <f t="shared" si="25"/>
        <v>819000</v>
      </c>
    </row>
    <row r="81" spans="1:10" s="1" customFormat="1" ht="71.25" customHeight="1" x14ac:dyDescent="0.2">
      <c r="A81" s="11" t="s">
        <v>270</v>
      </c>
      <c r="B81" s="62" t="s">
        <v>187</v>
      </c>
      <c r="C81" s="63"/>
      <c r="D81" s="25" t="s">
        <v>32</v>
      </c>
      <c r="E81" s="11" t="s">
        <v>112</v>
      </c>
      <c r="F81" s="11" t="s">
        <v>261</v>
      </c>
      <c r="G81" s="11" t="s">
        <v>189</v>
      </c>
      <c r="H81" s="29">
        <f>H82</f>
        <v>975000</v>
      </c>
      <c r="I81" s="29">
        <f t="shared" si="25"/>
        <v>819000</v>
      </c>
      <c r="J81" s="29">
        <f t="shared" si="25"/>
        <v>819000</v>
      </c>
    </row>
    <row r="82" spans="1:10" s="1" customFormat="1" ht="38.25" customHeight="1" x14ac:dyDescent="0.2">
      <c r="A82" s="28" t="s">
        <v>271</v>
      </c>
      <c r="B82" s="64" t="s">
        <v>38</v>
      </c>
      <c r="C82" s="65"/>
      <c r="D82" s="28" t="s">
        <v>32</v>
      </c>
      <c r="E82" s="28" t="s">
        <v>112</v>
      </c>
      <c r="F82" s="26" t="s">
        <v>261</v>
      </c>
      <c r="G82" s="28" t="s">
        <v>37</v>
      </c>
      <c r="H82" s="36">
        <v>975000</v>
      </c>
      <c r="I82" s="36">
        <v>819000</v>
      </c>
      <c r="J82" s="36">
        <v>819000</v>
      </c>
    </row>
    <row r="83" spans="1:10" s="1" customFormat="1" ht="64.5" customHeight="1" x14ac:dyDescent="0.2">
      <c r="A83" s="28" t="s">
        <v>272</v>
      </c>
      <c r="B83" s="66" t="s">
        <v>245</v>
      </c>
      <c r="C83" s="66"/>
      <c r="D83" s="11" t="s">
        <v>32</v>
      </c>
      <c r="E83" s="27" t="s">
        <v>112</v>
      </c>
      <c r="F83" s="24" t="s">
        <v>262</v>
      </c>
      <c r="G83" s="11"/>
      <c r="H83" s="29">
        <f>H84</f>
        <v>648000</v>
      </c>
      <c r="I83" s="29">
        <f t="shared" ref="I83:J84" si="26">I84</f>
        <v>578000</v>
      </c>
      <c r="J83" s="29">
        <f t="shared" si="26"/>
        <v>608000</v>
      </c>
    </row>
    <row r="84" spans="1:10" s="1" customFormat="1" ht="73.5" customHeight="1" x14ac:dyDescent="0.2">
      <c r="A84" s="28" t="s">
        <v>129</v>
      </c>
      <c r="B84" s="70" t="s">
        <v>187</v>
      </c>
      <c r="C84" s="70"/>
      <c r="D84" s="26" t="s">
        <v>32</v>
      </c>
      <c r="E84" s="27" t="s">
        <v>112</v>
      </c>
      <c r="F84" s="24" t="s">
        <v>262</v>
      </c>
      <c r="G84" s="11" t="s">
        <v>189</v>
      </c>
      <c r="H84" s="32">
        <f>H85</f>
        <v>648000</v>
      </c>
      <c r="I84" s="32">
        <f t="shared" si="26"/>
        <v>578000</v>
      </c>
      <c r="J84" s="32">
        <f t="shared" si="26"/>
        <v>608000</v>
      </c>
    </row>
    <row r="85" spans="1:10" s="1" customFormat="1" ht="38.25" customHeight="1" x14ac:dyDescent="0.2">
      <c r="A85" s="28" t="s">
        <v>132</v>
      </c>
      <c r="B85" s="71" t="s">
        <v>38</v>
      </c>
      <c r="C85" s="71"/>
      <c r="D85" s="26" t="s">
        <v>32</v>
      </c>
      <c r="E85" s="28" t="s">
        <v>112</v>
      </c>
      <c r="F85" s="25" t="s">
        <v>262</v>
      </c>
      <c r="G85" s="26" t="s">
        <v>37</v>
      </c>
      <c r="H85" s="32">
        <v>648000</v>
      </c>
      <c r="I85" s="32">
        <v>578000</v>
      </c>
      <c r="J85" s="32">
        <v>608000</v>
      </c>
    </row>
    <row r="86" spans="1:10" s="1" customFormat="1" ht="38.25" customHeight="1" x14ac:dyDescent="0.2">
      <c r="A86" s="28" t="s">
        <v>133</v>
      </c>
      <c r="B86" s="72" t="s">
        <v>289</v>
      </c>
      <c r="C86" s="73"/>
      <c r="D86" s="11" t="s">
        <v>32</v>
      </c>
      <c r="E86" s="27" t="s">
        <v>112</v>
      </c>
      <c r="F86" s="49" t="s">
        <v>292</v>
      </c>
      <c r="G86" s="37"/>
      <c r="H86" s="38">
        <f>H87</f>
        <v>39000</v>
      </c>
      <c r="I86" s="38">
        <f t="shared" ref="I86:J87" si="27">I87</f>
        <v>0</v>
      </c>
      <c r="J86" s="38">
        <f t="shared" si="27"/>
        <v>0</v>
      </c>
    </row>
    <row r="87" spans="1:10" s="1" customFormat="1" ht="45" customHeight="1" x14ac:dyDescent="0.2">
      <c r="A87" s="28" t="s">
        <v>134</v>
      </c>
      <c r="B87" s="74" t="s">
        <v>290</v>
      </c>
      <c r="C87" s="75"/>
      <c r="D87" s="11" t="s">
        <v>32</v>
      </c>
      <c r="E87" s="27" t="s">
        <v>112</v>
      </c>
      <c r="F87" s="49" t="s">
        <v>292</v>
      </c>
      <c r="G87" s="11" t="s">
        <v>189</v>
      </c>
      <c r="H87" s="38">
        <f>H88</f>
        <v>39000</v>
      </c>
      <c r="I87" s="38">
        <f t="shared" si="27"/>
        <v>0</v>
      </c>
      <c r="J87" s="38">
        <f t="shared" si="27"/>
        <v>0</v>
      </c>
    </row>
    <row r="88" spans="1:10" s="1" customFormat="1" ht="46.5" customHeight="1" x14ac:dyDescent="0.2">
      <c r="A88" s="28" t="s">
        <v>136</v>
      </c>
      <c r="B88" s="72" t="s">
        <v>291</v>
      </c>
      <c r="C88" s="73"/>
      <c r="D88" s="26" t="s">
        <v>32</v>
      </c>
      <c r="E88" s="28" t="s">
        <v>112</v>
      </c>
      <c r="F88" s="48" t="s">
        <v>292</v>
      </c>
      <c r="G88" s="26" t="s">
        <v>37</v>
      </c>
      <c r="H88" s="47">
        <v>39000</v>
      </c>
      <c r="I88" s="47">
        <v>0</v>
      </c>
      <c r="J88" s="47">
        <v>0</v>
      </c>
    </row>
    <row r="89" spans="1:10" s="1" customFormat="1" ht="45" customHeight="1" x14ac:dyDescent="0.2">
      <c r="A89" s="37" t="s">
        <v>137</v>
      </c>
      <c r="B89" s="67" t="s">
        <v>128</v>
      </c>
      <c r="C89" s="68"/>
      <c r="D89" s="25" t="s">
        <v>32</v>
      </c>
      <c r="E89" s="37" t="s">
        <v>127</v>
      </c>
      <c r="F89" s="37"/>
      <c r="G89" s="37"/>
      <c r="H89" s="38">
        <f>H90</f>
        <v>39000</v>
      </c>
      <c r="I89" s="38">
        <f t="shared" ref="I89:J89" si="28">I90</f>
        <v>40000</v>
      </c>
      <c r="J89" s="38">
        <f t="shared" si="28"/>
        <v>40000</v>
      </c>
    </row>
    <row r="90" spans="1:10" s="1" customFormat="1" ht="53.25" customHeight="1" x14ac:dyDescent="0.2">
      <c r="A90" s="11" t="s">
        <v>273</v>
      </c>
      <c r="B90" s="62" t="s">
        <v>128</v>
      </c>
      <c r="C90" s="63"/>
      <c r="D90" s="25" t="s">
        <v>32</v>
      </c>
      <c r="E90" s="11" t="s">
        <v>127</v>
      </c>
      <c r="F90" s="11" t="s">
        <v>135</v>
      </c>
      <c r="G90" s="11"/>
      <c r="H90" s="29">
        <f>H91</f>
        <v>39000</v>
      </c>
      <c r="I90" s="29">
        <f t="shared" ref="I90:J91" si="29">I91</f>
        <v>40000</v>
      </c>
      <c r="J90" s="29">
        <f t="shared" si="29"/>
        <v>40000</v>
      </c>
    </row>
    <row r="91" spans="1:10" s="1" customFormat="1" ht="72.75" customHeight="1" x14ac:dyDescent="0.2">
      <c r="A91" s="11" t="s">
        <v>274</v>
      </c>
      <c r="B91" s="62" t="s">
        <v>187</v>
      </c>
      <c r="C91" s="63"/>
      <c r="D91" s="25" t="s">
        <v>32</v>
      </c>
      <c r="E91" s="11" t="s">
        <v>127</v>
      </c>
      <c r="F91" s="11" t="s">
        <v>135</v>
      </c>
      <c r="G91" s="11" t="s">
        <v>189</v>
      </c>
      <c r="H91" s="29">
        <f>H92</f>
        <v>39000</v>
      </c>
      <c r="I91" s="29">
        <f t="shared" si="29"/>
        <v>40000</v>
      </c>
      <c r="J91" s="29">
        <f t="shared" si="29"/>
        <v>40000</v>
      </c>
    </row>
    <row r="92" spans="1:10" s="1" customFormat="1" ht="34.5" customHeight="1" x14ac:dyDescent="0.2">
      <c r="A92" s="25" t="s">
        <v>275</v>
      </c>
      <c r="B92" s="89" t="s">
        <v>38</v>
      </c>
      <c r="C92" s="90"/>
      <c r="D92" s="25" t="s">
        <v>32</v>
      </c>
      <c r="E92" s="25" t="s">
        <v>127</v>
      </c>
      <c r="F92" s="25" t="s">
        <v>135</v>
      </c>
      <c r="G92" s="25" t="s">
        <v>37</v>
      </c>
      <c r="H92" s="33">
        <v>39000</v>
      </c>
      <c r="I92" s="33">
        <v>40000</v>
      </c>
      <c r="J92" s="33">
        <v>40000</v>
      </c>
    </row>
    <row r="93" spans="1:10" s="1" customFormat="1" ht="29.25" customHeight="1" x14ac:dyDescent="0.2">
      <c r="A93" s="28" t="s">
        <v>276</v>
      </c>
      <c r="B93" s="62" t="s">
        <v>198</v>
      </c>
      <c r="C93" s="63"/>
      <c r="D93" s="24" t="s">
        <v>32</v>
      </c>
      <c r="E93" s="27" t="s">
        <v>258</v>
      </c>
      <c r="F93" s="27"/>
      <c r="G93" s="27"/>
      <c r="H93" s="35">
        <f>H94+H102+H98</f>
        <v>5216050</v>
      </c>
      <c r="I93" s="35">
        <f>I94+I102+I98</f>
        <v>3129350</v>
      </c>
      <c r="J93" s="35">
        <f>J94+J102+J98</f>
        <v>3130950</v>
      </c>
    </row>
    <row r="94" spans="1:10" s="1" customFormat="1" ht="28.5" customHeight="1" x14ac:dyDescent="0.2">
      <c r="A94" s="11" t="s">
        <v>277</v>
      </c>
      <c r="B94" s="62" t="s">
        <v>139</v>
      </c>
      <c r="C94" s="63"/>
      <c r="D94" s="25" t="s">
        <v>32</v>
      </c>
      <c r="E94" s="11" t="s">
        <v>138</v>
      </c>
      <c r="F94" s="11"/>
      <c r="G94" s="11"/>
      <c r="H94" s="29">
        <f>H95</f>
        <v>88500</v>
      </c>
      <c r="I94" s="29">
        <f t="shared" ref="I94:J96" si="30">I95</f>
        <v>89000</v>
      </c>
      <c r="J94" s="29">
        <f t="shared" si="30"/>
        <v>89000</v>
      </c>
    </row>
    <row r="95" spans="1:10" s="1" customFormat="1" ht="62.25" customHeight="1" x14ac:dyDescent="0.2">
      <c r="A95" s="11" t="s">
        <v>301</v>
      </c>
      <c r="B95" s="62" t="s">
        <v>141</v>
      </c>
      <c r="C95" s="63"/>
      <c r="D95" s="25" t="s">
        <v>32</v>
      </c>
      <c r="E95" s="11" t="s">
        <v>138</v>
      </c>
      <c r="F95" s="11" t="s">
        <v>140</v>
      </c>
      <c r="G95" s="11"/>
      <c r="H95" s="29">
        <f>H96</f>
        <v>88500</v>
      </c>
      <c r="I95" s="29">
        <f t="shared" si="30"/>
        <v>89000</v>
      </c>
      <c r="J95" s="29">
        <f t="shared" si="30"/>
        <v>89000</v>
      </c>
    </row>
    <row r="96" spans="1:10" s="1" customFormat="1" ht="66" customHeight="1" x14ac:dyDescent="0.2">
      <c r="A96" s="11" t="s">
        <v>278</v>
      </c>
      <c r="B96" s="62" t="s">
        <v>187</v>
      </c>
      <c r="C96" s="63"/>
      <c r="D96" s="25" t="s">
        <v>32</v>
      </c>
      <c r="E96" s="11" t="s">
        <v>138</v>
      </c>
      <c r="F96" s="11" t="s">
        <v>140</v>
      </c>
      <c r="G96" s="11" t="s">
        <v>189</v>
      </c>
      <c r="H96" s="29">
        <f>H97</f>
        <v>88500</v>
      </c>
      <c r="I96" s="29">
        <f t="shared" si="30"/>
        <v>89000</v>
      </c>
      <c r="J96" s="29">
        <f t="shared" si="30"/>
        <v>89000</v>
      </c>
    </row>
    <row r="97" spans="1:10" s="1" customFormat="1" ht="36.75" customHeight="1" x14ac:dyDescent="0.2">
      <c r="A97" s="25" t="s">
        <v>279</v>
      </c>
      <c r="B97" s="89" t="s">
        <v>38</v>
      </c>
      <c r="C97" s="90"/>
      <c r="D97" s="25" t="s">
        <v>32</v>
      </c>
      <c r="E97" s="25" t="s">
        <v>138</v>
      </c>
      <c r="F97" s="25" t="s">
        <v>140</v>
      </c>
      <c r="G97" s="25" t="s">
        <v>37</v>
      </c>
      <c r="H97" s="33">
        <v>88500</v>
      </c>
      <c r="I97" s="33">
        <v>89000</v>
      </c>
      <c r="J97" s="33">
        <v>89000</v>
      </c>
    </row>
    <row r="98" spans="1:10" s="1" customFormat="1" ht="36.75" customHeight="1" x14ac:dyDescent="0.2">
      <c r="A98" s="28" t="s">
        <v>302</v>
      </c>
      <c r="B98" s="91" t="s">
        <v>263</v>
      </c>
      <c r="C98" s="92"/>
      <c r="D98" s="24" t="s">
        <v>32</v>
      </c>
      <c r="E98" s="27" t="s">
        <v>264</v>
      </c>
      <c r="F98" s="28"/>
      <c r="G98" s="28"/>
      <c r="H98" s="35">
        <f>H99</f>
        <v>100000</v>
      </c>
      <c r="I98" s="35">
        <f t="shared" ref="I98:J98" si="31">I99</f>
        <v>100000</v>
      </c>
      <c r="J98" s="35">
        <f t="shared" si="31"/>
        <v>100000</v>
      </c>
    </row>
    <row r="99" spans="1:10" s="1" customFormat="1" ht="48" customHeight="1" x14ac:dyDescent="0.2">
      <c r="A99" s="11" t="s">
        <v>144</v>
      </c>
      <c r="B99" s="62" t="s">
        <v>131</v>
      </c>
      <c r="C99" s="63"/>
      <c r="D99" s="25" t="s">
        <v>32</v>
      </c>
      <c r="E99" s="27" t="s">
        <v>264</v>
      </c>
      <c r="F99" s="11" t="s">
        <v>130</v>
      </c>
      <c r="G99" s="11"/>
      <c r="H99" s="29">
        <f>H100</f>
        <v>100000</v>
      </c>
      <c r="I99" s="29">
        <f t="shared" ref="I99:J100" si="32">I100</f>
        <v>100000</v>
      </c>
      <c r="J99" s="29">
        <f t="shared" si="32"/>
        <v>100000</v>
      </c>
    </row>
    <row r="100" spans="1:10" s="1" customFormat="1" ht="71.25" customHeight="1" x14ac:dyDescent="0.2">
      <c r="A100" s="11" t="s">
        <v>147</v>
      </c>
      <c r="B100" s="62" t="s">
        <v>187</v>
      </c>
      <c r="C100" s="63"/>
      <c r="D100" s="25" t="s">
        <v>32</v>
      </c>
      <c r="E100" s="27" t="s">
        <v>264</v>
      </c>
      <c r="F100" s="11" t="s">
        <v>130</v>
      </c>
      <c r="G100" s="11" t="s">
        <v>189</v>
      </c>
      <c r="H100" s="29">
        <f>H101</f>
        <v>100000</v>
      </c>
      <c r="I100" s="29">
        <f t="shared" si="32"/>
        <v>100000</v>
      </c>
      <c r="J100" s="29">
        <f t="shared" si="32"/>
        <v>100000</v>
      </c>
    </row>
    <row r="101" spans="1:10" s="1" customFormat="1" ht="33" customHeight="1" x14ac:dyDescent="0.2">
      <c r="A101" s="25" t="s">
        <v>148</v>
      </c>
      <c r="B101" s="89" t="s">
        <v>38</v>
      </c>
      <c r="C101" s="90"/>
      <c r="D101" s="25" t="s">
        <v>32</v>
      </c>
      <c r="E101" s="28" t="s">
        <v>264</v>
      </c>
      <c r="F101" s="25" t="s">
        <v>130</v>
      </c>
      <c r="G101" s="25" t="s">
        <v>37</v>
      </c>
      <c r="H101" s="33">
        <v>100000</v>
      </c>
      <c r="I101" s="33">
        <v>100000</v>
      </c>
      <c r="J101" s="33">
        <v>100000</v>
      </c>
    </row>
    <row r="102" spans="1:10" s="1" customFormat="1" ht="23.25" customHeight="1" x14ac:dyDescent="0.2">
      <c r="A102" s="37" t="s">
        <v>149</v>
      </c>
      <c r="B102" s="67" t="s">
        <v>143</v>
      </c>
      <c r="C102" s="68"/>
      <c r="D102" s="25" t="s">
        <v>32</v>
      </c>
      <c r="E102" s="37" t="s">
        <v>142</v>
      </c>
      <c r="F102" s="37"/>
      <c r="G102" s="37"/>
      <c r="H102" s="38">
        <f>H103+H106+H109+H123+H115+H118+H112+H126+H129</f>
        <v>5027550</v>
      </c>
      <c r="I102" s="38">
        <f t="shared" ref="I102:J102" si="33">I103+I106+I109+I123+I115+I118+I112+I126</f>
        <v>2940350</v>
      </c>
      <c r="J102" s="38">
        <f t="shared" si="33"/>
        <v>2941950</v>
      </c>
    </row>
    <row r="103" spans="1:10" s="1" customFormat="1" ht="50.25" customHeight="1" x14ac:dyDescent="0.2">
      <c r="A103" s="11" t="s">
        <v>152</v>
      </c>
      <c r="B103" s="62" t="s">
        <v>146</v>
      </c>
      <c r="C103" s="63"/>
      <c r="D103" s="25" t="s">
        <v>32</v>
      </c>
      <c r="E103" s="11" t="s">
        <v>142</v>
      </c>
      <c r="F103" s="11" t="s">
        <v>145</v>
      </c>
      <c r="G103" s="11"/>
      <c r="H103" s="29">
        <f t="shared" ref="H103:J104" si="34">H104</f>
        <v>1889000</v>
      </c>
      <c r="I103" s="29">
        <f t="shared" si="34"/>
        <v>1882100</v>
      </c>
      <c r="J103" s="29">
        <f t="shared" si="34"/>
        <v>1882100</v>
      </c>
    </row>
    <row r="104" spans="1:10" s="1" customFormat="1" ht="69" customHeight="1" x14ac:dyDescent="0.2">
      <c r="A104" s="11" t="s">
        <v>153</v>
      </c>
      <c r="B104" s="62" t="s">
        <v>187</v>
      </c>
      <c r="C104" s="63"/>
      <c r="D104" s="25" t="s">
        <v>32</v>
      </c>
      <c r="E104" s="11" t="s">
        <v>142</v>
      </c>
      <c r="F104" s="11" t="s">
        <v>145</v>
      </c>
      <c r="G104" s="11" t="s">
        <v>189</v>
      </c>
      <c r="H104" s="29">
        <f t="shared" si="34"/>
        <v>1889000</v>
      </c>
      <c r="I104" s="29">
        <f t="shared" si="34"/>
        <v>1882100</v>
      </c>
      <c r="J104" s="29">
        <f t="shared" si="34"/>
        <v>1882100</v>
      </c>
    </row>
    <row r="105" spans="1:10" s="1" customFormat="1" ht="35.25" customHeight="1" x14ac:dyDescent="0.2">
      <c r="A105" s="25" t="s">
        <v>154</v>
      </c>
      <c r="B105" s="89" t="s">
        <v>38</v>
      </c>
      <c r="C105" s="90"/>
      <c r="D105" s="25" t="s">
        <v>32</v>
      </c>
      <c r="E105" s="25" t="s">
        <v>142</v>
      </c>
      <c r="F105" s="25" t="s">
        <v>145</v>
      </c>
      <c r="G105" s="25" t="s">
        <v>37</v>
      </c>
      <c r="H105" s="33">
        <v>1889000</v>
      </c>
      <c r="I105" s="33">
        <v>1882100</v>
      </c>
      <c r="J105" s="33">
        <v>1882100</v>
      </c>
    </row>
    <row r="106" spans="1:10" s="1" customFormat="1" ht="73.5" customHeight="1" x14ac:dyDescent="0.2">
      <c r="A106" s="11" t="s">
        <v>157</v>
      </c>
      <c r="B106" s="62" t="s">
        <v>151</v>
      </c>
      <c r="C106" s="63"/>
      <c r="D106" s="25" t="s">
        <v>32</v>
      </c>
      <c r="E106" s="11" t="s">
        <v>142</v>
      </c>
      <c r="F106" s="11" t="s">
        <v>150</v>
      </c>
      <c r="G106" s="11"/>
      <c r="H106" s="29">
        <f>H107</f>
        <v>36000</v>
      </c>
      <c r="I106" s="29">
        <f t="shared" ref="I106:J107" si="35">I107</f>
        <v>36000</v>
      </c>
      <c r="J106" s="29">
        <f t="shared" si="35"/>
        <v>36000</v>
      </c>
    </row>
    <row r="107" spans="1:10" s="1" customFormat="1" ht="69.75" customHeight="1" x14ac:dyDescent="0.2">
      <c r="A107" s="11" t="s">
        <v>158</v>
      </c>
      <c r="B107" s="62" t="s">
        <v>187</v>
      </c>
      <c r="C107" s="63"/>
      <c r="D107" s="25" t="s">
        <v>32</v>
      </c>
      <c r="E107" s="11" t="s">
        <v>142</v>
      </c>
      <c r="F107" s="11" t="s">
        <v>150</v>
      </c>
      <c r="G107" s="11" t="s">
        <v>189</v>
      </c>
      <c r="H107" s="29">
        <f>H108</f>
        <v>36000</v>
      </c>
      <c r="I107" s="29">
        <f t="shared" si="35"/>
        <v>36000</v>
      </c>
      <c r="J107" s="29">
        <f t="shared" si="35"/>
        <v>36000</v>
      </c>
    </row>
    <row r="108" spans="1:10" s="1" customFormat="1" ht="24" customHeight="1" x14ac:dyDescent="0.2">
      <c r="A108" s="28" t="s">
        <v>159</v>
      </c>
      <c r="B108" s="89" t="s">
        <v>38</v>
      </c>
      <c r="C108" s="90"/>
      <c r="D108" s="28" t="s">
        <v>32</v>
      </c>
      <c r="E108" s="28" t="s">
        <v>142</v>
      </c>
      <c r="F108" s="28" t="s">
        <v>150</v>
      </c>
      <c r="G108" s="28" t="s">
        <v>37</v>
      </c>
      <c r="H108" s="36">
        <v>36000</v>
      </c>
      <c r="I108" s="36">
        <v>36000</v>
      </c>
      <c r="J108" s="36">
        <v>36000</v>
      </c>
    </row>
    <row r="109" spans="1:10" s="1" customFormat="1" ht="51" customHeight="1" x14ac:dyDescent="0.2">
      <c r="A109" s="11" t="s">
        <v>160</v>
      </c>
      <c r="B109" s="62" t="s">
        <v>156</v>
      </c>
      <c r="C109" s="63"/>
      <c r="D109" s="25" t="s">
        <v>32</v>
      </c>
      <c r="E109" s="37" t="s">
        <v>142</v>
      </c>
      <c r="F109" s="37" t="s">
        <v>155</v>
      </c>
      <c r="G109" s="37"/>
      <c r="H109" s="38">
        <f>H110</f>
        <v>111000</v>
      </c>
      <c r="I109" s="38">
        <f t="shared" ref="I109:J110" si="36">I110</f>
        <v>431530</v>
      </c>
      <c r="J109" s="38">
        <f t="shared" si="36"/>
        <v>431530</v>
      </c>
    </row>
    <row r="110" spans="1:10" s="1" customFormat="1" ht="69.75" customHeight="1" x14ac:dyDescent="0.2">
      <c r="A110" s="11" t="s">
        <v>161</v>
      </c>
      <c r="B110" s="62" t="s">
        <v>187</v>
      </c>
      <c r="C110" s="63"/>
      <c r="D110" s="25" t="s">
        <v>32</v>
      </c>
      <c r="E110" s="11" t="s">
        <v>142</v>
      </c>
      <c r="F110" s="11" t="s">
        <v>155</v>
      </c>
      <c r="G110" s="11" t="s">
        <v>189</v>
      </c>
      <c r="H110" s="29">
        <f>H111</f>
        <v>111000</v>
      </c>
      <c r="I110" s="29">
        <f t="shared" si="36"/>
        <v>431530</v>
      </c>
      <c r="J110" s="29">
        <f t="shared" si="36"/>
        <v>431530</v>
      </c>
    </row>
    <row r="111" spans="1:10" s="1" customFormat="1" ht="38.25" customHeight="1" x14ac:dyDescent="0.2">
      <c r="A111" s="25" t="s">
        <v>280</v>
      </c>
      <c r="B111" s="64" t="s">
        <v>38</v>
      </c>
      <c r="C111" s="65"/>
      <c r="D111" s="28" t="s">
        <v>32</v>
      </c>
      <c r="E111" s="28" t="s">
        <v>142</v>
      </c>
      <c r="F111" s="28" t="s">
        <v>155</v>
      </c>
      <c r="G111" s="28" t="s">
        <v>37</v>
      </c>
      <c r="H111" s="36">
        <v>111000</v>
      </c>
      <c r="I111" s="36">
        <v>431530</v>
      </c>
      <c r="J111" s="36">
        <v>431530</v>
      </c>
    </row>
    <row r="112" spans="1:10" s="1" customFormat="1" ht="55.5" customHeight="1" x14ac:dyDescent="0.2">
      <c r="A112" s="27" t="s">
        <v>281</v>
      </c>
      <c r="B112" s="66" t="s">
        <v>246</v>
      </c>
      <c r="C112" s="66"/>
      <c r="D112" s="27" t="s">
        <v>32</v>
      </c>
      <c r="E112" s="27" t="s">
        <v>142</v>
      </c>
      <c r="F112" s="11" t="s">
        <v>247</v>
      </c>
      <c r="G112" s="11"/>
      <c r="H112" s="29">
        <f>H113</f>
        <v>23100</v>
      </c>
      <c r="I112" s="29">
        <f t="shared" ref="I112:J113" si="37">I113</f>
        <v>1900</v>
      </c>
      <c r="J112" s="29">
        <f t="shared" si="37"/>
        <v>1500</v>
      </c>
    </row>
    <row r="113" spans="1:10" s="1" customFormat="1" ht="63" customHeight="1" x14ac:dyDescent="0.2">
      <c r="A113" s="28" t="s">
        <v>282</v>
      </c>
      <c r="B113" s="62" t="s">
        <v>187</v>
      </c>
      <c r="C113" s="63"/>
      <c r="D113" s="27" t="s">
        <v>32</v>
      </c>
      <c r="E113" s="27" t="s">
        <v>142</v>
      </c>
      <c r="F113" s="11" t="s">
        <v>247</v>
      </c>
      <c r="G113" s="11" t="s">
        <v>189</v>
      </c>
      <c r="H113" s="29">
        <f>H114</f>
        <v>23100</v>
      </c>
      <c r="I113" s="29">
        <f t="shared" si="37"/>
        <v>1900</v>
      </c>
      <c r="J113" s="29">
        <f t="shared" si="37"/>
        <v>1500</v>
      </c>
    </row>
    <row r="114" spans="1:10" s="1" customFormat="1" ht="38.25" customHeight="1" x14ac:dyDescent="0.2">
      <c r="A114" s="28" t="s">
        <v>283</v>
      </c>
      <c r="B114" s="64" t="s">
        <v>38</v>
      </c>
      <c r="C114" s="65"/>
      <c r="D114" s="28" t="s">
        <v>32</v>
      </c>
      <c r="E114" s="28" t="s">
        <v>142</v>
      </c>
      <c r="F114" s="26" t="s">
        <v>247</v>
      </c>
      <c r="G114" s="26" t="s">
        <v>37</v>
      </c>
      <c r="H114" s="32">
        <v>23100</v>
      </c>
      <c r="I114" s="32">
        <v>1900</v>
      </c>
      <c r="J114" s="32">
        <v>1500</v>
      </c>
    </row>
    <row r="115" spans="1:10" s="1" customFormat="1" ht="87" customHeight="1" x14ac:dyDescent="0.2">
      <c r="A115" s="28" t="s">
        <v>166</v>
      </c>
      <c r="B115" s="66" t="s">
        <v>240</v>
      </c>
      <c r="C115" s="66"/>
      <c r="D115" s="11" t="s">
        <v>32</v>
      </c>
      <c r="E115" s="11" t="s">
        <v>142</v>
      </c>
      <c r="F115" s="11" t="s">
        <v>241</v>
      </c>
      <c r="G115" s="11"/>
      <c r="H115" s="29">
        <f>H116</f>
        <v>1143120</v>
      </c>
      <c r="I115" s="29">
        <f t="shared" ref="I115:J116" si="38">I116</f>
        <v>114320</v>
      </c>
      <c r="J115" s="29">
        <f t="shared" si="38"/>
        <v>114320</v>
      </c>
    </row>
    <row r="116" spans="1:10" s="1" customFormat="1" ht="31.5" customHeight="1" x14ac:dyDescent="0.2">
      <c r="A116" s="28" t="s">
        <v>169</v>
      </c>
      <c r="B116" s="70" t="s">
        <v>187</v>
      </c>
      <c r="C116" s="70"/>
      <c r="D116" s="11" t="s">
        <v>32</v>
      </c>
      <c r="E116" s="11" t="s">
        <v>142</v>
      </c>
      <c r="F116" s="11" t="s">
        <v>241</v>
      </c>
      <c r="G116" s="11" t="s">
        <v>189</v>
      </c>
      <c r="H116" s="29">
        <f>H117</f>
        <v>1143120</v>
      </c>
      <c r="I116" s="29">
        <f t="shared" si="38"/>
        <v>114320</v>
      </c>
      <c r="J116" s="29">
        <f t="shared" si="38"/>
        <v>114320</v>
      </c>
    </row>
    <row r="117" spans="1:10" s="1" customFormat="1" ht="31.5" customHeight="1" x14ac:dyDescent="0.2">
      <c r="A117" s="28" t="s">
        <v>170</v>
      </c>
      <c r="B117" s="71" t="s">
        <v>38</v>
      </c>
      <c r="C117" s="71"/>
      <c r="D117" s="26" t="s">
        <v>32</v>
      </c>
      <c r="E117" s="26" t="s">
        <v>142</v>
      </c>
      <c r="F117" s="26" t="s">
        <v>241</v>
      </c>
      <c r="G117" s="26" t="s">
        <v>37</v>
      </c>
      <c r="H117" s="32">
        <f>114320+1028800</f>
        <v>1143120</v>
      </c>
      <c r="I117" s="32">
        <v>114320</v>
      </c>
      <c r="J117" s="32">
        <v>114320</v>
      </c>
    </row>
    <row r="118" spans="1:10" s="1" customFormat="1" ht="50.25" customHeight="1" x14ac:dyDescent="0.2">
      <c r="A118" s="26" t="s">
        <v>171</v>
      </c>
      <c r="B118" s="69" t="s">
        <v>238</v>
      </c>
      <c r="C118" s="69"/>
      <c r="D118" s="11" t="s">
        <v>32</v>
      </c>
      <c r="E118" s="11" t="s">
        <v>142</v>
      </c>
      <c r="F118" s="11" t="s">
        <v>239</v>
      </c>
      <c r="G118" s="11"/>
      <c r="H118" s="29">
        <f>H119+H121</f>
        <v>203800</v>
      </c>
      <c r="I118" s="29">
        <f t="shared" ref="I118:J118" si="39">I119</f>
        <v>214500</v>
      </c>
      <c r="J118" s="29">
        <f t="shared" si="39"/>
        <v>216500</v>
      </c>
    </row>
    <row r="119" spans="1:10" s="1" customFormat="1" ht="31.5" customHeight="1" x14ac:dyDescent="0.2">
      <c r="A119" s="26" t="s">
        <v>174</v>
      </c>
      <c r="B119" s="70" t="s">
        <v>187</v>
      </c>
      <c r="C119" s="70"/>
      <c r="D119" s="11" t="s">
        <v>32</v>
      </c>
      <c r="E119" s="11" t="s">
        <v>142</v>
      </c>
      <c r="F119" s="11" t="s">
        <v>239</v>
      </c>
      <c r="G119" s="11" t="s">
        <v>189</v>
      </c>
      <c r="H119" s="32">
        <f>H120</f>
        <v>203180</v>
      </c>
      <c r="I119" s="32">
        <f t="shared" ref="I119:J119" si="40">I120</f>
        <v>214500</v>
      </c>
      <c r="J119" s="32">
        <f t="shared" si="40"/>
        <v>216500</v>
      </c>
    </row>
    <row r="120" spans="1:10" s="1" customFormat="1" ht="31.5" customHeight="1" x14ac:dyDescent="0.2">
      <c r="A120" s="26" t="s">
        <v>177</v>
      </c>
      <c r="B120" s="71" t="s">
        <v>38</v>
      </c>
      <c r="C120" s="71"/>
      <c r="D120" s="26" t="s">
        <v>32</v>
      </c>
      <c r="E120" s="26" t="s">
        <v>142</v>
      </c>
      <c r="F120" s="26" t="s">
        <v>239</v>
      </c>
      <c r="G120" s="26" t="s">
        <v>37</v>
      </c>
      <c r="H120" s="32">
        <v>203180</v>
      </c>
      <c r="I120" s="32">
        <v>214500</v>
      </c>
      <c r="J120" s="32">
        <v>216500</v>
      </c>
    </row>
    <row r="121" spans="1:10" s="1" customFormat="1" ht="31.5" customHeight="1" x14ac:dyDescent="0.2">
      <c r="A121" s="46" t="s">
        <v>231</v>
      </c>
      <c r="B121" s="97" t="s">
        <v>265</v>
      </c>
      <c r="C121" s="98"/>
      <c r="D121" s="11" t="s">
        <v>32</v>
      </c>
      <c r="E121" s="11" t="s">
        <v>142</v>
      </c>
      <c r="F121" s="11" t="s">
        <v>239</v>
      </c>
      <c r="G121" s="11" t="s">
        <v>191</v>
      </c>
      <c r="H121" s="38">
        <v>620</v>
      </c>
      <c r="I121" s="38">
        <v>0</v>
      </c>
      <c r="J121" s="38">
        <v>0</v>
      </c>
    </row>
    <row r="122" spans="1:10" s="1" customFormat="1" ht="31.5" customHeight="1" x14ac:dyDescent="0.2">
      <c r="A122" s="46" t="s">
        <v>284</v>
      </c>
      <c r="B122" s="97" t="s">
        <v>266</v>
      </c>
      <c r="C122" s="98"/>
      <c r="D122" s="26" t="s">
        <v>32</v>
      </c>
      <c r="E122" s="26" t="s">
        <v>142</v>
      </c>
      <c r="F122" s="26" t="s">
        <v>239</v>
      </c>
      <c r="G122" s="26" t="s">
        <v>267</v>
      </c>
      <c r="H122" s="47">
        <v>620</v>
      </c>
      <c r="I122" s="47">
        <v>0</v>
      </c>
      <c r="J122" s="47">
        <v>0</v>
      </c>
    </row>
    <row r="123" spans="1:10" s="1" customFormat="1" ht="57" customHeight="1" x14ac:dyDescent="0.2">
      <c r="A123" s="37" t="s">
        <v>285</v>
      </c>
      <c r="B123" s="67" t="s">
        <v>163</v>
      </c>
      <c r="C123" s="68"/>
      <c r="D123" s="25" t="s">
        <v>32</v>
      </c>
      <c r="E123" s="37" t="s">
        <v>142</v>
      </c>
      <c r="F123" s="37" t="s">
        <v>162</v>
      </c>
      <c r="G123" s="37"/>
      <c r="H123" s="38">
        <f>H124</f>
        <v>1321530</v>
      </c>
      <c r="I123" s="38">
        <f t="shared" ref="I123:J124" si="41">I124</f>
        <v>250000</v>
      </c>
      <c r="J123" s="38">
        <f t="shared" si="41"/>
        <v>250000</v>
      </c>
    </row>
    <row r="124" spans="1:10" s="1" customFormat="1" ht="70.5" customHeight="1" x14ac:dyDescent="0.2">
      <c r="A124" s="11" t="s">
        <v>286</v>
      </c>
      <c r="B124" s="62" t="s">
        <v>187</v>
      </c>
      <c r="C124" s="63"/>
      <c r="D124" s="25" t="s">
        <v>32</v>
      </c>
      <c r="E124" s="11" t="s">
        <v>142</v>
      </c>
      <c r="F124" s="11" t="s">
        <v>162</v>
      </c>
      <c r="G124" s="11" t="s">
        <v>189</v>
      </c>
      <c r="H124" s="29">
        <f>H125</f>
        <v>1321530</v>
      </c>
      <c r="I124" s="29">
        <f t="shared" si="41"/>
        <v>250000</v>
      </c>
      <c r="J124" s="29">
        <f t="shared" si="41"/>
        <v>250000</v>
      </c>
    </row>
    <row r="125" spans="1:10" s="1" customFormat="1" ht="35.25" customHeight="1" x14ac:dyDescent="0.2">
      <c r="A125" s="28" t="s">
        <v>183</v>
      </c>
      <c r="B125" s="64" t="s">
        <v>38</v>
      </c>
      <c r="C125" s="65"/>
      <c r="D125" s="28" t="s">
        <v>32</v>
      </c>
      <c r="E125" s="28" t="s">
        <v>142</v>
      </c>
      <c r="F125" s="28" t="s">
        <v>162</v>
      </c>
      <c r="G125" s="28" t="s">
        <v>37</v>
      </c>
      <c r="H125" s="36">
        <v>1321530</v>
      </c>
      <c r="I125" s="36">
        <v>250000</v>
      </c>
      <c r="J125" s="36">
        <v>250000</v>
      </c>
    </row>
    <row r="126" spans="1:10" s="1" customFormat="1" ht="55.5" customHeight="1" x14ac:dyDescent="0.2">
      <c r="A126" s="27" t="s">
        <v>184</v>
      </c>
      <c r="B126" s="66" t="s">
        <v>246</v>
      </c>
      <c r="C126" s="66"/>
      <c r="D126" s="27" t="s">
        <v>32</v>
      </c>
      <c r="E126" s="27" t="s">
        <v>142</v>
      </c>
      <c r="F126" s="11" t="s">
        <v>248</v>
      </c>
      <c r="G126" s="11"/>
      <c r="H126" s="29">
        <f>H127</f>
        <v>0</v>
      </c>
      <c r="I126" s="29">
        <f t="shared" ref="I126:I127" si="42">I127</f>
        <v>10000</v>
      </c>
      <c r="J126" s="29">
        <f t="shared" ref="J126:J127" si="43">J127</f>
        <v>10000</v>
      </c>
    </row>
    <row r="127" spans="1:10" s="1" customFormat="1" ht="63" customHeight="1" x14ac:dyDescent="0.2">
      <c r="A127" s="28" t="s">
        <v>232</v>
      </c>
      <c r="B127" s="62" t="s">
        <v>187</v>
      </c>
      <c r="C127" s="63"/>
      <c r="D127" s="27" t="s">
        <v>32</v>
      </c>
      <c r="E127" s="27" t="s">
        <v>142</v>
      </c>
      <c r="F127" s="11" t="s">
        <v>248</v>
      </c>
      <c r="G127" s="11" t="s">
        <v>189</v>
      </c>
      <c r="H127" s="29">
        <f>H128</f>
        <v>0</v>
      </c>
      <c r="I127" s="29">
        <f t="shared" si="42"/>
        <v>10000</v>
      </c>
      <c r="J127" s="29">
        <f t="shared" si="43"/>
        <v>10000</v>
      </c>
    </row>
    <row r="128" spans="1:10" s="1" customFormat="1" ht="38.25" customHeight="1" x14ac:dyDescent="0.2">
      <c r="A128" s="28" t="s">
        <v>303</v>
      </c>
      <c r="B128" s="64" t="s">
        <v>38</v>
      </c>
      <c r="C128" s="65"/>
      <c r="D128" s="28" t="s">
        <v>32</v>
      </c>
      <c r="E128" s="28" t="s">
        <v>142</v>
      </c>
      <c r="F128" s="50" t="s">
        <v>248</v>
      </c>
      <c r="G128" s="50" t="s">
        <v>37</v>
      </c>
      <c r="H128" s="51">
        <v>0</v>
      </c>
      <c r="I128" s="51">
        <v>10000</v>
      </c>
      <c r="J128" s="51">
        <v>10000</v>
      </c>
    </row>
    <row r="129" spans="1:10" s="1" customFormat="1" ht="51" customHeight="1" x14ac:dyDescent="0.2">
      <c r="A129" s="26" t="s">
        <v>304</v>
      </c>
      <c r="B129" s="56" t="s">
        <v>293</v>
      </c>
      <c r="C129" s="56"/>
      <c r="D129" s="11" t="s">
        <v>32</v>
      </c>
      <c r="E129" s="11" t="s">
        <v>142</v>
      </c>
      <c r="F129" s="49" t="s">
        <v>294</v>
      </c>
      <c r="G129" s="11"/>
      <c r="H129" s="29">
        <f>H130</f>
        <v>300000</v>
      </c>
      <c r="I129" s="29">
        <f t="shared" ref="I129:J130" si="44">I130</f>
        <v>0</v>
      </c>
      <c r="J129" s="29">
        <f t="shared" si="44"/>
        <v>0</v>
      </c>
    </row>
    <row r="130" spans="1:10" s="1" customFormat="1" ht="54" customHeight="1" x14ac:dyDescent="0.2">
      <c r="A130" s="26" t="s">
        <v>305</v>
      </c>
      <c r="B130" s="55" t="s">
        <v>290</v>
      </c>
      <c r="C130" s="55"/>
      <c r="D130" s="11" t="s">
        <v>32</v>
      </c>
      <c r="E130" s="11" t="s">
        <v>142</v>
      </c>
      <c r="F130" s="49" t="s">
        <v>294</v>
      </c>
      <c r="G130" s="11" t="s">
        <v>189</v>
      </c>
      <c r="H130" s="29">
        <f>H131</f>
        <v>300000</v>
      </c>
      <c r="I130" s="29">
        <f t="shared" si="44"/>
        <v>0</v>
      </c>
      <c r="J130" s="29">
        <f t="shared" si="44"/>
        <v>0</v>
      </c>
    </row>
    <row r="131" spans="1:10" s="1" customFormat="1" ht="54" customHeight="1" x14ac:dyDescent="0.2">
      <c r="A131" s="26" t="s">
        <v>306</v>
      </c>
      <c r="B131" s="56" t="s">
        <v>291</v>
      </c>
      <c r="C131" s="56"/>
      <c r="D131" s="26" t="s">
        <v>32</v>
      </c>
      <c r="E131" s="26" t="s">
        <v>142</v>
      </c>
      <c r="F131" s="48" t="s">
        <v>294</v>
      </c>
      <c r="G131" s="26" t="s">
        <v>37</v>
      </c>
      <c r="H131" s="32">
        <v>300000</v>
      </c>
      <c r="I131" s="32">
        <v>0</v>
      </c>
      <c r="J131" s="32">
        <v>0</v>
      </c>
    </row>
    <row r="132" spans="1:10" s="9" customFormat="1" ht="29.25" customHeight="1" x14ac:dyDescent="0.2">
      <c r="A132" s="27" t="s">
        <v>307</v>
      </c>
      <c r="B132" s="67" t="s">
        <v>199</v>
      </c>
      <c r="C132" s="68"/>
      <c r="D132" s="24" t="s">
        <v>32</v>
      </c>
      <c r="E132" s="27" t="s">
        <v>200</v>
      </c>
      <c r="F132" s="27"/>
      <c r="G132" s="27"/>
      <c r="H132" s="35">
        <f>H133</f>
        <v>40000</v>
      </c>
      <c r="I132" s="35">
        <f t="shared" ref="I132:J135" si="45">I133</f>
        <v>40000</v>
      </c>
      <c r="J132" s="35">
        <f t="shared" si="45"/>
        <v>40000</v>
      </c>
    </row>
    <row r="133" spans="1:10" s="1" customFormat="1" ht="26.25" customHeight="1" x14ac:dyDescent="0.2">
      <c r="A133" s="11" t="s">
        <v>308</v>
      </c>
      <c r="B133" s="62" t="s">
        <v>165</v>
      </c>
      <c r="C133" s="63"/>
      <c r="D133" s="25" t="s">
        <v>32</v>
      </c>
      <c r="E133" s="11" t="s">
        <v>164</v>
      </c>
      <c r="F133" s="11"/>
      <c r="G133" s="11"/>
      <c r="H133" s="29">
        <f>H134</f>
        <v>40000</v>
      </c>
      <c r="I133" s="29">
        <f t="shared" si="45"/>
        <v>40000</v>
      </c>
      <c r="J133" s="29">
        <f t="shared" si="45"/>
        <v>40000</v>
      </c>
    </row>
    <row r="134" spans="1:10" s="1" customFormat="1" ht="41.25" customHeight="1" x14ac:dyDescent="0.2">
      <c r="A134" s="11" t="s">
        <v>186</v>
      </c>
      <c r="B134" s="62" t="s">
        <v>168</v>
      </c>
      <c r="C134" s="63"/>
      <c r="D134" s="25" t="s">
        <v>32</v>
      </c>
      <c r="E134" s="11" t="s">
        <v>164</v>
      </c>
      <c r="F134" s="11" t="s">
        <v>167</v>
      </c>
      <c r="G134" s="11"/>
      <c r="H134" s="29">
        <f>H135</f>
        <v>40000</v>
      </c>
      <c r="I134" s="29">
        <f t="shared" si="45"/>
        <v>40000</v>
      </c>
      <c r="J134" s="29">
        <f t="shared" si="45"/>
        <v>40000</v>
      </c>
    </row>
    <row r="135" spans="1:10" s="1" customFormat="1" ht="71.25" customHeight="1" x14ac:dyDescent="0.2">
      <c r="A135" s="11" t="s">
        <v>29</v>
      </c>
      <c r="B135" s="62" t="s">
        <v>187</v>
      </c>
      <c r="C135" s="63"/>
      <c r="D135" s="25" t="s">
        <v>32</v>
      </c>
      <c r="E135" s="11" t="s">
        <v>164</v>
      </c>
      <c r="F135" s="11" t="s">
        <v>167</v>
      </c>
      <c r="G135" s="11" t="s">
        <v>189</v>
      </c>
      <c r="H135" s="29">
        <f>H136</f>
        <v>40000</v>
      </c>
      <c r="I135" s="29">
        <f t="shared" si="45"/>
        <v>40000</v>
      </c>
      <c r="J135" s="29">
        <f t="shared" si="45"/>
        <v>40000</v>
      </c>
    </row>
    <row r="136" spans="1:10" s="1" customFormat="1" ht="33" customHeight="1" x14ac:dyDescent="0.2">
      <c r="A136" s="25" t="s">
        <v>237</v>
      </c>
      <c r="B136" s="89" t="s">
        <v>38</v>
      </c>
      <c r="C136" s="90"/>
      <c r="D136" s="25" t="s">
        <v>32</v>
      </c>
      <c r="E136" s="25" t="s">
        <v>164</v>
      </c>
      <c r="F136" s="25" t="s">
        <v>167</v>
      </c>
      <c r="G136" s="25" t="s">
        <v>37</v>
      </c>
      <c r="H136" s="33">
        <v>40000</v>
      </c>
      <c r="I136" s="33">
        <v>40000</v>
      </c>
      <c r="J136" s="33">
        <v>40000</v>
      </c>
    </row>
    <row r="137" spans="1:10" s="9" customFormat="1" ht="26.25" customHeight="1" x14ac:dyDescent="0.2">
      <c r="A137" s="27" t="s">
        <v>309</v>
      </c>
      <c r="B137" s="62" t="s">
        <v>201</v>
      </c>
      <c r="C137" s="63"/>
      <c r="D137" s="24" t="s">
        <v>32</v>
      </c>
      <c r="E137" s="27" t="s">
        <v>236</v>
      </c>
      <c r="F137" s="27"/>
      <c r="G137" s="27"/>
      <c r="H137" s="35">
        <f>H138+H142</f>
        <v>623410</v>
      </c>
      <c r="I137" s="35">
        <f t="shared" ref="I137:J137" si="46">I138+I142</f>
        <v>426255</v>
      </c>
      <c r="J137" s="35">
        <f t="shared" si="46"/>
        <v>409000</v>
      </c>
    </row>
    <row r="138" spans="1:10" s="1" customFormat="1" ht="25.5" customHeight="1" x14ac:dyDescent="0.2">
      <c r="A138" s="11" t="s">
        <v>310</v>
      </c>
      <c r="B138" s="62" t="s">
        <v>173</v>
      </c>
      <c r="C138" s="63"/>
      <c r="D138" s="25" t="s">
        <v>32</v>
      </c>
      <c r="E138" s="11" t="s">
        <v>172</v>
      </c>
      <c r="F138" s="11"/>
      <c r="G138" s="11"/>
      <c r="H138" s="29">
        <f>H139</f>
        <v>585583</v>
      </c>
      <c r="I138" s="29">
        <f t="shared" ref="I138:J140" si="47">I139</f>
        <v>409000</v>
      </c>
      <c r="J138" s="29">
        <f t="shared" si="47"/>
        <v>409000</v>
      </c>
    </row>
    <row r="139" spans="1:10" s="1" customFormat="1" ht="40.5" customHeight="1" x14ac:dyDescent="0.2">
      <c r="A139" s="11" t="s">
        <v>311</v>
      </c>
      <c r="B139" s="62" t="s">
        <v>176</v>
      </c>
      <c r="C139" s="63"/>
      <c r="D139" s="25" t="s">
        <v>32</v>
      </c>
      <c r="E139" s="11" t="s">
        <v>172</v>
      </c>
      <c r="F139" s="11" t="s">
        <v>175</v>
      </c>
      <c r="G139" s="11"/>
      <c r="H139" s="29">
        <f>H140</f>
        <v>585583</v>
      </c>
      <c r="I139" s="29">
        <f t="shared" si="47"/>
        <v>409000</v>
      </c>
      <c r="J139" s="29">
        <f t="shared" si="47"/>
        <v>409000</v>
      </c>
    </row>
    <row r="140" spans="1:10" s="1" customFormat="1" ht="61.5" customHeight="1" x14ac:dyDescent="0.2">
      <c r="A140" s="11" t="s">
        <v>312</v>
      </c>
      <c r="B140" s="62" t="s">
        <v>202</v>
      </c>
      <c r="C140" s="63"/>
      <c r="D140" s="25" t="s">
        <v>32</v>
      </c>
      <c r="E140" s="11" t="s">
        <v>172</v>
      </c>
      <c r="F140" s="11" t="s">
        <v>175</v>
      </c>
      <c r="G140" s="11" t="s">
        <v>203</v>
      </c>
      <c r="H140" s="29">
        <f>H141</f>
        <v>585583</v>
      </c>
      <c r="I140" s="29">
        <f t="shared" si="47"/>
        <v>409000</v>
      </c>
      <c r="J140" s="29">
        <f t="shared" si="47"/>
        <v>409000</v>
      </c>
    </row>
    <row r="141" spans="1:10" s="1" customFormat="1" ht="68.25" customHeight="1" x14ac:dyDescent="0.2">
      <c r="A141" s="28" t="s">
        <v>313</v>
      </c>
      <c r="B141" s="64" t="s">
        <v>179</v>
      </c>
      <c r="C141" s="65"/>
      <c r="D141" s="28" t="s">
        <v>32</v>
      </c>
      <c r="E141" s="28" t="s">
        <v>172</v>
      </c>
      <c r="F141" s="28" t="s">
        <v>175</v>
      </c>
      <c r="G141" s="28" t="s">
        <v>178</v>
      </c>
      <c r="H141" s="36">
        <v>585583</v>
      </c>
      <c r="I141" s="36">
        <v>409000</v>
      </c>
      <c r="J141" s="36">
        <v>409000</v>
      </c>
    </row>
    <row r="142" spans="1:10" s="1" customFormat="1" ht="80.25" customHeight="1" x14ac:dyDescent="0.2">
      <c r="A142" s="26" t="s">
        <v>314</v>
      </c>
      <c r="B142" s="122" t="s">
        <v>249</v>
      </c>
      <c r="C142" s="122"/>
      <c r="D142" s="11" t="s">
        <v>32</v>
      </c>
      <c r="E142" s="11" t="s">
        <v>252</v>
      </c>
      <c r="F142" s="11" t="s">
        <v>253</v>
      </c>
      <c r="G142" s="11"/>
      <c r="H142" s="29">
        <f>H143</f>
        <v>37827</v>
      </c>
      <c r="I142" s="29">
        <f t="shared" ref="I142:J143" si="48">I143</f>
        <v>17255</v>
      </c>
      <c r="J142" s="29">
        <f t="shared" si="48"/>
        <v>0</v>
      </c>
    </row>
    <row r="143" spans="1:10" s="1" customFormat="1" ht="68.25" customHeight="1" x14ac:dyDescent="0.2">
      <c r="A143" s="26" t="s">
        <v>33</v>
      </c>
      <c r="B143" s="122" t="s">
        <v>250</v>
      </c>
      <c r="C143" s="122"/>
      <c r="D143" s="11" t="s">
        <v>32</v>
      </c>
      <c r="E143" s="11" t="s">
        <v>252</v>
      </c>
      <c r="F143" s="11" t="s">
        <v>253</v>
      </c>
      <c r="G143" s="11" t="s">
        <v>203</v>
      </c>
      <c r="H143" s="29">
        <f>H144</f>
        <v>37827</v>
      </c>
      <c r="I143" s="29">
        <f t="shared" si="48"/>
        <v>17255</v>
      </c>
      <c r="J143" s="29">
        <f t="shared" si="48"/>
        <v>0</v>
      </c>
    </row>
    <row r="144" spans="1:10" s="1" customFormat="1" ht="68.25" customHeight="1" x14ac:dyDescent="0.2">
      <c r="A144" s="26" t="s">
        <v>315</v>
      </c>
      <c r="B144" s="123" t="s">
        <v>251</v>
      </c>
      <c r="C144" s="123"/>
      <c r="D144" s="26" t="s">
        <v>32</v>
      </c>
      <c r="E144" s="26" t="s">
        <v>252</v>
      </c>
      <c r="F144" s="26" t="s">
        <v>253</v>
      </c>
      <c r="G144" s="26" t="s">
        <v>178</v>
      </c>
      <c r="H144" s="32">
        <v>37827</v>
      </c>
      <c r="I144" s="32">
        <v>17255</v>
      </c>
      <c r="J144" s="32"/>
    </row>
    <row r="145" spans="1:10" s="9" customFormat="1" ht="23.25" customHeight="1" x14ac:dyDescent="0.2">
      <c r="A145" s="27" t="s">
        <v>316</v>
      </c>
      <c r="B145" s="67" t="s">
        <v>204</v>
      </c>
      <c r="C145" s="68"/>
      <c r="D145" s="24" t="s">
        <v>32</v>
      </c>
      <c r="E145" s="27" t="s">
        <v>235</v>
      </c>
      <c r="F145" s="27"/>
      <c r="G145" s="27"/>
      <c r="H145" s="35">
        <f>H146</f>
        <v>20000</v>
      </c>
      <c r="I145" s="35">
        <f t="shared" ref="I145:J145" si="49">I146</f>
        <v>20000</v>
      </c>
      <c r="J145" s="35">
        <f t="shared" si="49"/>
        <v>20000</v>
      </c>
    </row>
    <row r="146" spans="1:10" s="1" customFormat="1" ht="27" customHeight="1" x14ac:dyDescent="0.2">
      <c r="A146" s="11" t="s">
        <v>317</v>
      </c>
      <c r="B146" s="62" t="s">
        <v>181</v>
      </c>
      <c r="C146" s="63"/>
      <c r="D146" s="25" t="s">
        <v>32</v>
      </c>
      <c r="E146" s="11" t="s">
        <v>180</v>
      </c>
      <c r="F146" s="11"/>
      <c r="G146" s="11"/>
      <c r="H146" s="29">
        <f>H147</f>
        <v>20000</v>
      </c>
      <c r="I146" s="29">
        <v>20000</v>
      </c>
      <c r="J146" s="29">
        <v>20000</v>
      </c>
    </row>
    <row r="147" spans="1:10" s="1" customFormat="1" ht="78" customHeight="1" x14ac:dyDescent="0.2">
      <c r="A147" s="11" t="s">
        <v>318</v>
      </c>
      <c r="B147" s="62" t="s">
        <v>233</v>
      </c>
      <c r="C147" s="63"/>
      <c r="D147" s="25" t="s">
        <v>32</v>
      </c>
      <c r="E147" s="11" t="s">
        <v>180</v>
      </c>
      <c r="F147" s="11" t="s">
        <v>182</v>
      </c>
      <c r="G147" s="11"/>
      <c r="H147" s="29">
        <f>H148</f>
        <v>20000</v>
      </c>
      <c r="I147" s="29">
        <v>20000</v>
      </c>
      <c r="J147" s="29">
        <v>20000</v>
      </c>
    </row>
    <row r="148" spans="1:10" s="1" customFormat="1" ht="72.75" customHeight="1" x14ac:dyDescent="0.2">
      <c r="A148" s="11" t="s">
        <v>319</v>
      </c>
      <c r="B148" s="62" t="s">
        <v>187</v>
      </c>
      <c r="C148" s="63"/>
      <c r="D148" s="25" t="s">
        <v>32</v>
      </c>
      <c r="E148" s="11" t="s">
        <v>180</v>
      </c>
      <c r="F148" s="11" t="s">
        <v>182</v>
      </c>
      <c r="G148" s="11" t="s">
        <v>189</v>
      </c>
      <c r="H148" s="29">
        <f>H149</f>
        <v>20000</v>
      </c>
      <c r="I148" s="29">
        <v>20000</v>
      </c>
      <c r="J148" s="29">
        <v>20000</v>
      </c>
    </row>
    <row r="149" spans="1:10" s="1" customFormat="1" ht="40.5" customHeight="1" x14ac:dyDescent="0.2">
      <c r="A149" s="28" t="s">
        <v>320</v>
      </c>
      <c r="B149" s="64" t="s">
        <v>38</v>
      </c>
      <c r="C149" s="65"/>
      <c r="D149" s="28" t="s">
        <v>32</v>
      </c>
      <c r="E149" s="28" t="s">
        <v>180</v>
      </c>
      <c r="F149" s="28" t="s">
        <v>182</v>
      </c>
      <c r="G149" s="28" t="s">
        <v>37</v>
      </c>
      <c r="H149" s="36">
        <v>20000</v>
      </c>
      <c r="I149" s="36">
        <v>20000</v>
      </c>
      <c r="J149" s="36">
        <v>20000</v>
      </c>
    </row>
    <row r="150" spans="1:10" s="1" customFormat="1" ht="84.75" customHeight="1" x14ac:dyDescent="0.2">
      <c r="A150" s="26" t="s">
        <v>321</v>
      </c>
      <c r="B150" s="57" t="s">
        <v>295</v>
      </c>
      <c r="C150" s="57"/>
      <c r="D150" s="11" t="s">
        <v>296</v>
      </c>
      <c r="E150" s="11"/>
      <c r="F150" s="11"/>
      <c r="G150" s="11"/>
      <c r="H150" s="29">
        <f>H151</f>
        <v>141464</v>
      </c>
      <c r="I150" s="29">
        <f t="shared" ref="I150:J150" si="50">I151</f>
        <v>0</v>
      </c>
      <c r="J150" s="29">
        <f t="shared" si="50"/>
        <v>0</v>
      </c>
    </row>
    <row r="151" spans="1:10" s="1" customFormat="1" ht="36.75" customHeight="1" x14ac:dyDescent="0.2">
      <c r="A151" s="52" t="s">
        <v>322</v>
      </c>
      <c r="B151" s="58" t="s">
        <v>254</v>
      </c>
      <c r="C151" s="58"/>
      <c r="D151" s="43" t="s">
        <v>32</v>
      </c>
      <c r="E151" s="44" t="s">
        <v>255</v>
      </c>
      <c r="F151" s="52"/>
      <c r="G151" s="52"/>
      <c r="H151" s="29">
        <f>H152</f>
        <v>141464</v>
      </c>
      <c r="I151" s="29">
        <f t="shared" ref="I151:J153" si="51">I152</f>
        <v>0</v>
      </c>
      <c r="J151" s="29">
        <f t="shared" si="51"/>
        <v>0</v>
      </c>
    </row>
    <row r="152" spans="1:10" s="1" customFormat="1" ht="28.5" customHeight="1" x14ac:dyDescent="0.2">
      <c r="A152" s="52" t="s">
        <v>323</v>
      </c>
      <c r="B152" s="59" t="s">
        <v>257</v>
      </c>
      <c r="C152" s="59"/>
      <c r="D152" s="43" t="s">
        <v>32</v>
      </c>
      <c r="E152" s="44" t="s">
        <v>255</v>
      </c>
      <c r="F152" s="30" t="s">
        <v>256</v>
      </c>
      <c r="G152" s="52"/>
      <c r="H152" s="29">
        <f>H153</f>
        <v>141464</v>
      </c>
      <c r="I152" s="29">
        <f t="shared" si="51"/>
        <v>0</v>
      </c>
      <c r="J152" s="29">
        <f t="shared" si="51"/>
        <v>0</v>
      </c>
    </row>
    <row r="153" spans="1:10" s="1" customFormat="1" ht="47.25" customHeight="1" x14ac:dyDescent="0.2">
      <c r="A153" s="52" t="s">
        <v>324</v>
      </c>
      <c r="B153" s="60" t="s">
        <v>42</v>
      </c>
      <c r="C153" s="61"/>
      <c r="D153" s="42" t="s">
        <v>32</v>
      </c>
      <c r="E153" s="45" t="s">
        <v>255</v>
      </c>
      <c r="F153" s="52" t="s">
        <v>256</v>
      </c>
      <c r="G153" s="52" t="s">
        <v>298</v>
      </c>
      <c r="H153" s="32">
        <f>H154</f>
        <v>141464</v>
      </c>
      <c r="I153" s="32">
        <f t="shared" si="51"/>
        <v>0</v>
      </c>
      <c r="J153" s="32">
        <f t="shared" si="51"/>
        <v>0</v>
      </c>
    </row>
    <row r="154" spans="1:10" s="1" customFormat="1" ht="39" customHeight="1" x14ac:dyDescent="0.2">
      <c r="A154" s="52" t="s">
        <v>325</v>
      </c>
      <c r="B154" s="53" t="s">
        <v>297</v>
      </c>
      <c r="C154" s="54"/>
      <c r="D154" s="42" t="s">
        <v>32</v>
      </c>
      <c r="E154" s="45" t="s">
        <v>255</v>
      </c>
      <c r="F154" s="52" t="s">
        <v>256</v>
      </c>
      <c r="G154" s="52" t="s">
        <v>299</v>
      </c>
      <c r="H154" s="32">
        <v>141464</v>
      </c>
      <c r="I154" s="32">
        <v>0</v>
      </c>
      <c r="J154" s="32">
        <v>0</v>
      </c>
    </row>
    <row r="157" spans="1:10" ht="36.75" customHeight="1" x14ac:dyDescent="0.3">
      <c r="A157" s="78" t="s">
        <v>300</v>
      </c>
      <c r="B157" s="78"/>
      <c r="C157" s="78"/>
      <c r="D157" s="78"/>
      <c r="E157" s="78"/>
      <c r="F157" s="78"/>
      <c r="G157" s="78"/>
      <c r="H157" s="78"/>
      <c r="I157" s="78"/>
      <c r="J157" s="78"/>
    </row>
    <row r="158" spans="1:10" ht="40.5" customHeight="1" x14ac:dyDescent="0.3">
      <c r="A158" s="40" t="s">
        <v>3</v>
      </c>
      <c r="B158" s="79" t="s">
        <v>215</v>
      </c>
      <c r="C158" s="79"/>
      <c r="D158" s="80" t="s">
        <v>216</v>
      </c>
      <c r="E158" s="80"/>
      <c r="F158" s="80"/>
      <c r="G158" s="80"/>
      <c r="H158" s="11" t="s">
        <v>217</v>
      </c>
      <c r="I158" s="11" t="s">
        <v>218</v>
      </c>
      <c r="J158" s="11" t="s">
        <v>219</v>
      </c>
    </row>
    <row r="159" spans="1:10" ht="39" customHeight="1" x14ac:dyDescent="0.3">
      <c r="A159" s="18">
        <v>1</v>
      </c>
      <c r="B159" s="81" t="s">
        <v>221</v>
      </c>
      <c r="C159" s="82"/>
      <c r="D159" s="85" t="s">
        <v>220</v>
      </c>
      <c r="E159" s="86"/>
      <c r="F159" s="86"/>
      <c r="G159" s="87"/>
      <c r="H159" s="20">
        <v>-14061293</v>
      </c>
      <c r="I159" s="20">
        <v>-13035335</v>
      </c>
      <c r="J159" s="20">
        <v>-13291935</v>
      </c>
    </row>
    <row r="160" spans="1:10" ht="36" customHeight="1" x14ac:dyDescent="0.3">
      <c r="A160" s="18">
        <v>2</v>
      </c>
      <c r="B160" s="81" t="s">
        <v>222</v>
      </c>
      <c r="C160" s="82"/>
      <c r="D160" s="85" t="s">
        <v>223</v>
      </c>
      <c r="E160" s="86"/>
      <c r="F160" s="86"/>
      <c r="G160" s="87"/>
      <c r="H160" s="22">
        <f>H15</f>
        <v>15432507</v>
      </c>
      <c r="I160" s="22">
        <f>I15</f>
        <v>13035335</v>
      </c>
      <c r="J160" s="22">
        <f>J15</f>
        <v>13291935</v>
      </c>
    </row>
    <row r="161" spans="1:10" ht="21" customHeight="1" x14ac:dyDescent="0.3">
      <c r="A161" s="19"/>
      <c r="B161" s="83" t="s">
        <v>210</v>
      </c>
      <c r="C161" s="84"/>
      <c r="D161" s="83"/>
      <c r="E161" s="88"/>
      <c r="F161" s="88"/>
      <c r="G161" s="84"/>
      <c r="H161" s="21">
        <f>SUM(H159:H160)</f>
        <v>1371214</v>
      </c>
      <c r="I161" s="22">
        <v>0</v>
      </c>
      <c r="J161" s="22">
        <v>0</v>
      </c>
    </row>
    <row r="162" spans="1:10" ht="12.75" customHeight="1" x14ac:dyDescent="0.3">
      <c r="A162" s="16"/>
      <c r="B162" s="16"/>
      <c r="C162" s="16"/>
      <c r="D162" s="16"/>
      <c r="E162" s="16"/>
      <c r="F162" s="16"/>
      <c r="G162" s="16"/>
      <c r="H162" s="17"/>
      <c r="I162" s="16"/>
      <c r="J162" s="16"/>
    </row>
    <row r="163" spans="1:10" ht="12.75" customHeight="1" x14ac:dyDescent="0.3">
      <c r="A163" s="16"/>
      <c r="B163" s="16"/>
      <c r="C163" s="16"/>
      <c r="D163" s="16"/>
      <c r="E163" s="16"/>
      <c r="F163" s="16"/>
      <c r="G163" s="16"/>
      <c r="H163" s="17"/>
      <c r="I163" s="16"/>
      <c r="J163" s="16"/>
    </row>
    <row r="164" spans="1:10" ht="35.25" customHeight="1" x14ac:dyDescent="0.3">
      <c r="A164" s="16"/>
      <c r="B164" s="76" t="s">
        <v>234</v>
      </c>
      <c r="C164" s="76"/>
      <c r="D164" s="16"/>
      <c r="E164" s="16"/>
      <c r="F164" s="16"/>
      <c r="G164" s="16"/>
      <c r="H164" s="77" t="s">
        <v>243</v>
      </c>
      <c r="I164" s="77"/>
      <c r="J164" s="77"/>
    </row>
    <row r="165" spans="1:10" ht="12.75" customHeight="1" x14ac:dyDescent="0.3">
      <c r="A165" s="16"/>
      <c r="B165" s="16"/>
      <c r="C165" s="16"/>
      <c r="D165" s="16"/>
      <c r="E165" s="16"/>
      <c r="F165" s="16"/>
      <c r="G165" s="16"/>
      <c r="H165" s="17"/>
      <c r="I165" s="16"/>
      <c r="J165" s="16"/>
    </row>
    <row r="166" spans="1:10" ht="12.75" customHeight="1" x14ac:dyDescent="0.3">
      <c r="A166" s="16"/>
      <c r="B166" s="16"/>
      <c r="C166" s="16"/>
      <c r="D166" s="16"/>
      <c r="E166" s="16"/>
      <c r="F166" s="16"/>
      <c r="G166" s="16"/>
      <c r="H166" s="17"/>
      <c r="I166" s="16"/>
      <c r="J166" s="16"/>
    </row>
    <row r="167" spans="1:10" ht="12.75" customHeight="1" x14ac:dyDescent="0.3">
      <c r="A167" s="16"/>
      <c r="B167" s="16"/>
      <c r="C167" s="16"/>
      <c r="D167" s="16"/>
      <c r="E167" s="16"/>
      <c r="F167" s="16"/>
      <c r="G167" s="16"/>
      <c r="H167" s="17"/>
      <c r="I167" s="16"/>
      <c r="J167" s="16"/>
    </row>
    <row r="168" spans="1:10" ht="12.75" customHeight="1" x14ac:dyDescent="0.3">
      <c r="A168" s="16"/>
      <c r="B168" s="16"/>
      <c r="C168" s="16"/>
      <c r="D168" s="16"/>
      <c r="E168" s="16"/>
      <c r="F168" s="16"/>
      <c r="G168" s="16"/>
      <c r="H168" s="17"/>
      <c r="I168" s="16"/>
      <c r="J168" s="16"/>
    </row>
    <row r="169" spans="1:10" ht="12.75" customHeight="1" x14ac:dyDescent="0.3">
      <c r="A169" s="16"/>
      <c r="B169" s="16"/>
      <c r="C169" s="16"/>
      <c r="D169" s="16"/>
      <c r="E169" s="16"/>
      <c r="F169" s="16"/>
      <c r="G169" s="16"/>
      <c r="H169" s="17"/>
      <c r="I169" s="16"/>
      <c r="J169" s="16"/>
    </row>
  </sheetData>
  <mergeCells count="164">
    <mergeCell ref="B126:C126"/>
    <mergeCell ref="B127:C127"/>
    <mergeCell ref="B128:C128"/>
    <mergeCell ref="B142:C142"/>
    <mergeCell ref="B143:C143"/>
    <mergeCell ref="B144:C144"/>
    <mergeCell ref="B117:C117"/>
    <mergeCell ref="B89:C89"/>
    <mergeCell ref="B90:C90"/>
    <mergeCell ref="B96:C96"/>
    <mergeCell ref="B97:C97"/>
    <mergeCell ref="B91:C91"/>
    <mergeCell ref="B92:C92"/>
    <mergeCell ref="B93:C93"/>
    <mergeCell ref="B94:C94"/>
    <mergeCell ref="B95:C95"/>
    <mergeCell ref="B106:C106"/>
    <mergeCell ref="B107:C107"/>
    <mergeCell ref="B135:C135"/>
    <mergeCell ref="B136:C136"/>
    <mergeCell ref="B137:C137"/>
    <mergeCell ref="B122:C122"/>
    <mergeCell ref="B121:C121"/>
    <mergeCell ref="B129:C129"/>
    <mergeCell ref="H1:I1"/>
    <mergeCell ref="H2:J2"/>
    <mergeCell ref="H3:J3"/>
    <mergeCell ref="H4:J4"/>
    <mergeCell ref="B17:C17"/>
    <mergeCell ref="B19:C19"/>
    <mergeCell ref="B20:C20"/>
    <mergeCell ref="B22:C22"/>
    <mergeCell ref="B26:C26"/>
    <mergeCell ref="A6:J6"/>
    <mergeCell ref="A7:J7"/>
    <mergeCell ref="A11:B11"/>
    <mergeCell ref="A12:A13"/>
    <mergeCell ref="H12:H13"/>
    <mergeCell ref="I12:I13"/>
    <mergeCell ref="J12:J13"/>
    <mergeCell ref="B29:C29"/>
    <mergeCell ref="A9:J9"/>
    <mergeCell ref="D12:G12"/>
    <mergeCell ref="B12:C13"/>
    <mergeCell ref="B14:C14"/>
    <mergeCell ref="B16:C16"/>
    <mergeCell ref="B21:C21"/>
    <mergeCell ref="B18:C18"/>
    <mergeCell ref="B24:C24"/>
    <mergeCell ref="B25:C25"/>
    <mergeCell ref="B27:C27"/>
    <mergeCell ref="B28:C28"/>
    <mergeCell ref="B48:C48"/>
    <mergeCell ref="B45:C45"/>
    <mergeCell ref="B44:C44"/>
    <mergeCell ref="B43:C43"/>
    <mergeCell ref="B41:C41"/>
    <mergeCell ref="B40:C40"/>
    <mergeCell ref="B39:C39"/>
    <mergeCell ref="B42:C42"/>
    <mergeCell ref="B30:C30"/>
    <mergeCell ref="B31:C31"/>
    <mergeCell ref="B32:C32"/>
    <mergeCell ref="B33:C33"/>
    <mergeCell ref="B34:C34"/>
    <mergeCell ref="B61:C61"/>
    <mergeCell ref="B62:C62"/>
    <mergeCell ref="B64:C64"/>
    <mergeCell ref="B63:C63"/>
    <mergeCell ref="B65:C65"/>
    <mergeCell ref="B59:C59"/>
    <mergeCell ref="B57:C57"/>
    <mergeCell ref="B56:C56"/>
    <mergeCell ref="B23:C23"/>
    <mergeCell ref="B60:C60"/>
    <mergeCell ref="B52:C52"/>
    <mergeCell ref="B53:C53"/>
    <mergeCell ref="B54:C54"/>
    <mergeCell ref="B55:C55"/>
    <mergeCell ref="B58:C58"/>
    <mergeCell ref="B51:C51"/>
    <mergeCell ref="B50:C50"/>
    <mergeCell ref="B49:C49"/>
    <mergeCell ref="B47:C47"/>
    <mergeCell ref="B46:C46"/>
    <mergeCell ref="B36:C36"/>
    <mergeCell ref="B35:C35"/>
    <mergeCell ref="B37:C37"/>
    <mergeCell ref="B38:C3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105:C105"/>
    <mergeCell ref="B103:C103"/>
    <mergeCell ref="B98:C98"/>
    <mergeCell ref="B99:C99"/>
    <mergeCell ref="B100:C100"/>
    <mergeCell ref="B101:C101"/>
    <mergeCell ref="B88:C88"/>
    <mergeCell ref="B76:C76"/>
    <mergeCell ref="B77:C77"/>
    <mergeCell ref="B78:C78"/>
    <mergeCell ref="B79:C79"/>
    <mergeCell ref="B164:C164"/>
    <mergeCell ref="H164:J164"/>
    <mergeCell ref="A157:J157"/>
    <mergeCell ref="B158:C158"/>
    <mergeCell ref="D158:G158"/>
    <mergeCell ref="B159:C159"/>
    <mergeCell ref="B160:C160"/>
    <mergeCell ref="B161:C161"/>
    <mergeCell ref="D159:G159"/>
    <mergeCell ref="D160:G160"/>
    <mergeCell ref="D161:G161"/>
    <mergeCell ref="B124:C124"/>
    <mergeCell ref="B125:C125"/>
    <mergeCell ref="B80:C80"/>
    <mergeCell ref="B81:C81"/>
    <mergeCell ref="B82:C82"/>
    <mergeCell ref="B86:C86"/>
    <mergeCell ref="B87:C87"/>
    <mergeCell ref="B149:C149"/>
    <mergeCell ref="B138:C138"/>
    <mergeCell ref="B139:C139"/>
    <mergeCell ref="B140:C140"/>
    <mergeCell ref="B141:C141"/>
    <mergeCell ref="B145:C145"/>
    <mergeCell ref="B132:C132"/>
    <mergeCell ref="B133:C133"/>
    <mergeCell ref="B134:C134"/>
    <mergeCell ref="B83:C83"/>
    <mergeCell ref="B84:C84"/>
    <mergeCell ref="B85:C85"/>
    <mergeCell ref="B108:C108"/>
    <mergeCell ref="B109:C109"/>
    <mergeCell ref="B110:C110"/>
    <mergeCell ref="B102:C102"/>
    <mergeCell ref="B104:C104"/>
    <mergeCell ref="B111:C111"/>
    <mergeCell ref="B112:C112"/>
    <mergeCell ref="B113:C113"/>
    <mergeCell ref="B114:C114"/>
    <mergeCell ref="B123:C123"/>
    <mergeCell ref="B118:C118"/>
    <mergeCell ref="B119:C119"/>
    <mergeCell ref="B120:C120"/>
    <mergeCell ref="B115:C115"/>
    <mergeCell ref="B116:C116"/>
    <mergeCell ref="B130:C130"/>
    <mergeCell ref="B131:C131"/>
    <mergeCell ref="B150:C150"/>
    <mergeCell ref="B151:C151"/>
    <mergeCell ref="B152:C152"/>
    <mergeCell ref="B153:C153"/>
    <mergeCell ref="B146:C146"/>
    <mergeCell ref="B147:C147"/>
    <mergeCell ref="B148:C148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2019-02-28T12:46:42Z</cp:lastPrinted>
  <dcterms:created xsi:type="dcterms:W3CDTF">2018-01-24T12:51:46Z</dcterms:created>
  <dcterms:modified xsi:type="dcterms:W3CDTF">2019-04-30T10:12:44Z</dcterms:modified>
</cp:coreProperties>
</file>