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Роспись,сметы\"/>
    </mc:Choice>
  </mc:AlternateContent>
  <bookViews>
    <workbookView xWindow="0" yWindow="0" windowWidth="28800" windowHeight="11835"/>
  </bookViews>
  <sheets>
    <sheet name="Роспись расходов" sheetId="1" r:id="rId1"/>
  </sheets>
  <definedNames>
    <definedName name="BFT_Print_Titles" localSheetId="0">'Роспись расходов'!$13:$15</definedName>
    <definedName name="LAST_CELL" localSheetId="0">'Роспись расходов'!$K$140</definedName>
  </definedNames>
  <calcPr calcId="152511"/>
</workbook>
</file>

<file path=xl/calcChain.xml><?xml version="1.0" encoding="utf-8"?>
<calcChain xmlns="http://schemas.openxmlformats.org/spreadsheetml/2006/main">
  <c r="H148" i="1" l="1"/>
  <c r="J35" i="1" l="1"/>
  <c r="I35" i="1"/>
  <c r="H35" i="1"/>
  <c r="J24" i="1" l="1"/>
  <c r="I24" i="1"/>
  <c r="J19" i="1"/>
  <c r="J18" i="1" s="1"/>
  <c r="J17" i="1" s="1"/>
  <c r="I19" i="1"/>
  <c r="I18" i="1" s="1"/>
  <c r="I17" i="1" s="1"/>
  <c r="J136" i="1" l="1"/>
  <c r="I136" i="1"/>
  <c r="H139" i="1"/>
  <c r="H138" i="1"/>
  <c r="H137" i="1" s="1"/>
  <c r="H136" i="1" s="1"/>
  <c r="J134" i="1"/>
  <c r="I134" i="1"/>
  <c r="J133" i="1"/>
  <c r="I133" i="1"/>
  <c r="J132" i="1"/>
  <c r="I132" i="1"/>
  <c r="J131" i="1"/>
  <c r="I131" i="1"/>
  <c r="H134" i="1"/>
  <c r="H133" i="1"/>
  <c r="H132" i="1" s="1"/>
  <c r="H131" i="1" s="1"/>
  <c r="J129" i="1"/>
  <c r="I129" i="1"/>
  <c r="J128" i="1"/>
  <c r="I128" i="1"/>
  <c r="J127" i="1"/>
  <c r="I127" i="1"/>
  <c r="J126" i="1"/>
  <c r="I126" i="1"/>
  <c r="H129" i="1"/>
  <c r="H128" i="1"/>
  <c r="H127" i="1" s="1"/>
  <c r="H126" i="1" s="1"/>
  <c r="J121" i="1"/>
  <c r="I121" i="1"/>
  <c r="J120" i="1"/>
  <c r="I120" i="1"/>
  <c r="H121" i="1"/>
  <c r="H120" i="1" s="1"/>
  <c r="J118" i="1"/>
  <c r="I118" i="1"/>
  <c r="J117" i="1"/>
  <c r="I117" i="1"/>
  <c r="H118" i="1"/>
  <c r="H117" i="1" s="1"/>
  <c r="J115" i="1"/>
  <c r="I115" i="1"/>
  <c r="J114" i="1"/>
  <c r="I114" i="1"/>
  <c r="H115" i="1"/>
  <c r="H114" i="1" s="1"/>
  <c r="J109" i="1"/>
  <c r="I109" i="1"/>
  <c r="J108" i="1"/>
  <c r="I108" i="1"/>
  <c r="H109" i="1"/>
  <c r="H108" i="1" s="1"/>
  <c r="H104" i="1" s="1"/>
  <c r="J102" i="1"/>
  <c r="I102" i="1"/>
  <c r="J101" i="1"/>
  <c r="I101" i="1"/>
  <c r="J100" i="1"/>
  <c r="I100" i="1"/>
  <c r="H102" i="1"/>
  <c r="H101" i="1" s="1"/>
  <c r="H100" i="1" s="1"/>
  <c r="J98" i="1"/>
  <c r="I98" i="1"/>
  <c r="J97" i="1"/>
  <c r="I97" i="1"/>
  <c r="J96" i="1"/>
  <c r="I96" i="1"/>
  <c r="H98" i="1"/>
  <c r="H97" i="1" s="1"/>
  <c r="H96" i="1" s="1"/>
  <c r="J93" i="1"/>
  <c r="I93" i="1"/>
  <c r="J92" i="1"/>
  <c r="I92" i="1"/>
  <c r="H93" i="1"/>
  <c r="H92" i="1" s="1"/>
  <c r="J90" i="1"/>
  <c r="I90" i="1"/>
  <c r="J89" i="1"/>
  <c r="J88" i="1" s="1"/>
  <c r="I89" i="1"/>
  <c r="H90" i="1"/>
  <c r="H89" i="1" s="1"/>
  <c r="H88" i="1" s="1"/>
  <c r="J83" i="1"/>
  <c r="I83" i="1"/>
  <c r="J82" i="1"/>
  <c r="I82" i="1"/>
  <c r="H83" i="1"/>
  <c r="H82" i="1" s="1"/>
  <c r="J80" i="1"/>
  <c r="I80" i="1"/>
  <c r="J79" i="1"/>
  <c r="I79" i="1"/>
  <c r="H80" i="1"/>
  <c r="H79" i="1" s="1"/>
  <c r="J77" i="1"/>
  <c r="I77" i="1"/>
  <c r="J76" i="1"/>
  <c r="I76" i="1"/>
  <c r="H77" i="1"/>
  <c r="H76" i="1" s="1"/>
  <c r="J74" i="1"/>
  <c r="I74" i="1"/>
  <c r="J73" i="1"/>
  <c r="I73" i="1"/>
  <c r="H74" i="1"/>
  <c r="H73" i="1" s="1"/>
  <c r="J69" i="1"/>
  <c r="I69" i="1"/>
  <c r="J68" i="1"/>
  <c r="I68" i="1"/>
  <c r="J67" i="1"/>
  <c r="I67" i="1"/>
  <c r="H69" i="1"/>
  <c r="H68" i="1" s="1"/>
  <c r="H67" i="1" s="1"/>
  <c r="J65" i="1"/>
  <c r="I65" i="1"/>
  <c r="J64" i="1"/>
  <c r="I64" i="1"/>
  <c r="H65" i="1"/>
  <c r="H64" i="1" s="1"/>
  <c r="J62" i="1"/>
  <c r="I62" i="1"/>
  <c r="J61" i="1"/>
  <c r="I61" i="1"/>
  <c r="H62" i="1"/>
  <c r="H61" i="1" s="1"/>
  <c r="J30" i="1"/>
  <c r="I30" i="1"/>
  <c r="H30" i="1"/>
  <c r="J32" i="1"/>
  <c r="I32" i="1"/>
  <c r="H32" i="1"/>
  <c r="J38" i="1"/>
  <c r="I38" i="1"/>
  <c r="H39" i="1"/>
  <c r="H38" i="1" s="1"/>
  <c r="J57" i="1"/>
  <c r="I57" i="1"/>
  <c r="H57" i="1"/>
  <c r="J54" i="1"/>
  <c r="I54" i="1"/>
  <c r="H54" i="1"/>
  <c r="J46" i="1"/>
  <c r="J45" i="1" s="1"/>
  <c r="I46" i="1"/>
  <c r="I45" i="1" s="1"/>
  <c r="H46" i="1"/>
  <c r="H45" i="1" s="1"/>
  <c r="H34" i="1"/>
  <c r="J27" i="1"/>
  <c r="I27" i="1"/>
  <c r="I23" i="1" s="1"/>
  <c r="H27" i="1"/>
  <c r="H72" i="1" l="1"/>
  <c r="H71" i="1" s="1"/>
  <c r="J23" i="1"/>
  <c r="J72" i="1"/>
  <c r="J71" i="1" s="1"/>
  <c r="H60" i="1"/>
  <c r="H59" i="1" s="1"/>
  <c r="J60" i="1"/>
  <c r="J59" i="1" s="1"/>
  <c r="I72" i="1"/>
  <c r="I53" i="1"/>
  <c r="I52" i="1" s="1"/>
  <c r="I51" i="1" s="1"/>
  <c r="I34" i="1"/>
  <c r="I22" i="1" s="1"/>
  <c r="I21" i="1" s="1"/>
  <c r="I104" i="1"/>
  <c r="I95" i="1" s="1"/>
  <c r="H53" i="1"/>
  <c r="H52" i="1" s="1"/>
  <c r="H51" i="1" s="1"/>
  <c r="J53" i="1"/>
  <c r="J52" i="1" s="1"/>
  <c r="J51" i="1" s="1"/>
  <c r="I60" i="1"/>
  <c r="I59" i="1" s="1"/>
  <c r="I88" i="1"/>
  <c r="J104" i="1"/>
  <c r="J95" i="1" s="1"/>
  <c r="H95" i="1"/>
  <c r="J34" i="1"/>
  <c r="J22" i="1" s="1"/>
  <c r="J21" i="1" s="1"/>
  <c r="H24" i="1"/>
  <c r="J16" i="1" l="1"/>
  <c r="H23" i="1"/>
  <c r="H22" i="1"/>
  <c r="H21" i="1" s="1"/>
  <c r="H16" i="1" s="1"/>
  <c r="I71" i="1"/>
  <c r="I16" i="1" s="1"/>
  <c r="I15" i="1" s="1"/>
  <c r="J15" i="1"/>
  <c r="H15" i="1" l="1"/>
</calcChain>
</file>

<file path=xl/sharedStrings.xml><?xml version="1.0" encoding="utf-8"?>
<sst xmlns="http://schemas.openxmlformats.org/spreadsheetml/2006/main" count="711" uniqueCount="289">
  <si>
    <t>Единица измерения:</t>
  </si>
  <si>
    <t>руб.</t>
  </si>
  <si>
    <t>5</t>
  </si>
  <si>
    <t>№ п/п</t>
  </si>
  <si>
    <t>1</t>
  </si>
  <si>
    <t>2</t>
  </si>
  <si>
    <t>КБК</t>
  </si>
  <si>
    <t>7</t>
  </si>
  <si>
    <t>8</t>
  </si>
  <si>
    <t>9</t>
  </si>
  <si>
    <t>10</t>
  </si>
  <si>
    <t>12</t>
  </si>
  <si>
    <t>13</t>
  </si>
  <si>
    <t>14</t>
  </si>
  <si>
    <t>3</t>
  </si>
  <si>
    <t>КВСР</t>
  </si>
  <si>
    <t>4</t>
  </si>
  <si>
    <t>КФСР</t>
  </si>
  <si>
    <t>6</t>
  </si>
  <si>
    <t>КЦСР</t>
  </si>
  <si>
    <t>КВР</t>
  </si>
  <si>
    <t>Ассигнования 2018 год</t>
  </si>
  <si>
    <t>Ассигнования 2019 год</t>
  </si>
  <si>
    <t>Ассигнования 2020год</t>
  </si>
  <si>
    <t>ВСЕГО: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</si>
  <si>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</si>
  <si>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</si>
  <si>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</si>
  <si>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</si>
  <si>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</si>
  <si>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</si>
  <si>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Администрация Шапкинского сельского поселения Тосненского района Ленинградской области</t>
  </si>
  <si>
    <t>009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</si>
  <si>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</si>
  <si>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</si>
  <si>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</si>
  <si>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</si>
  <si>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</si>
  <si>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</si>
  <si>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</si>
  <si>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</si>
  <si>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</si>
  <si>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</si>
  <si>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</si>
  <si>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</si>
  <si>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>16</t>
  </si>
  <si>
    <t>17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</si>
  <si>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</si>
  <si>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</si>
  <si>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19</t>
  </si>
  <si>
    <t>20</t>
  </si>
  <si>
    <t>21</t>
  </si>
  <si>
    <t>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</si>
  <si>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</si>
  <si>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</si>
  <si>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</si>
  <si>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</si>
  <si>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</si>
  <si>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25</t>
  </si>
  <si>
    <t>27</t>
  </si>
  <si>
    <t>0111</t>
  </si>
  <si>
    <t>Резервные фонды</t>
  </si>
  <si>
    <t>28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</si>
  <si>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</si>
  <si>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</si>
  <si>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</si>
  <si>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</si>
  <si>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</si>
  <si>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</si>
  <si>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</si>
  <si>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</si>
  <si>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</si>
  <si>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</si>
  <si>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9290100030</t>
  </si>
  <si>
    <t>Выполнение других обязательств муниципальных образований</t>
  </si>
  <si>
    <t>33</t>
  </si>
  <si>
    <t>34</t>
  </si>
  <si>
    <t>35</t>
  </si>
  <si>
    <t>853</t>
  </si>
  <si>
    <t>Уплата иных платежей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</si>
  <si>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</si>
  <si>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</si>
  <si>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</si>
  <si>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</si>
  <si>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</si>
  <si>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</si>
  <si>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</si>
  <si>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</si>
  <si>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</si>
  <si>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</si>
  <si>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43</t>
  </si>
  <si>
    <t>44</t>
  </si>
  <si>
    <t>45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</si>
  <si>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</si>
  <si>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</si>
  <si>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46</t>
  </si>
  <si>
    <t>0810211620</t>
  </si>
  <si>
    <t>Мероприятия в области пожарной безопасности</t>
  </si>
  <si>
    <t>47</t>
  </si>
  <si>
    <t>48</t>
  </si>
  <si>
    <t>49</t>
  </si>
  <si>
    <t>0820111550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</si>
  <si>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</si>
  <si>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50</t>
  </si>
  <si>
    <t>51</t>
  </si>
  <si>
    <t>52</t>
  </si>
  <si>
    <t>0314</t>
  </si>
  <si>
    <t>Другие вопросы в области национальной безопасности и правоохранительной деятельности</t>
  </si>
  <si>
    <t>53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</si>
  <si>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</si>
  <si>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</si>
  <si>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54</t>
  </si>
  <si>
    <t>55</t>
  </si>
  <si>
    <t>56</t>
  </si>
  <si>
    <t>0409</t>
  </si>
  <si>
    <t>Дорожное хозяйство (дорожные фонды)</t>
  </si>
  <si>
    <t>57</t>
  </si>
  <si>
    <t>1010110100</t>
  </si>
  <si>
    <t>Мероприятия по содержанию автомобильных дорог</t>
  </si>
  <si>
    <t>58</t>
  </si>
  <si>
    <t>59</t>
  </si>
  <si>
    <t>60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</si>
  <si>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</si>
  <si>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</si>
  <si>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61</t>
  </si>
  <si>
    <t>62</t>
  </si>
  <si>
    <t>63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</si>
  <si>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</si>
  <si>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</si>
  <si>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64</t>
  </si>
  <si>
    <t>65</t>
  </si>
  <si>
    <t>66</t>
  </si>
  <si>
    <t>10101S0140</t>
  </si>
  <si>
    <t>Мероприятия по капитальному ремонту и ремонту автомобильных дорог общего прользования местного значения</t>
  </si>
  <si>
    <t>67</t>
  </si>
  <si>
    <t>68</t>
  </si>
  <si>
    <t>69</t>
  </si>
  <si>
    <t>0412</t>
  </si>
  <si>
    <t>Другие вопросы в области национальной экономики</t>
  </si>
  <si>
    <t>70</t>
  </si>
  <si>
    <t>1100113200</t>
  </si>
  <si>
    <t>Мероприятия по газификации территории</t>
  </si>
  <si>
    <t>71</t>
  </si>
  <si>
    <t>72</t>
  </si>
  <si>
    <t>73</t>
  </si>
  <si>
    <t>9990110360</t>
  </si>
  <si>
    <t>74</t>
  </si>
  <si>
    <t>75</t>
  </si>
  <si>
    <t>76</t>
  </si>
  <si>
    <t>0501</t>
  </si>
  <si>
    <t>Жилищное хозяйство</t>
  </si>
  <si>
    <t>77</t>
  </si>
  <si>
    <t>9990196010</t>
  </si>
  <si>
    <t>Обеспечения мероприятий по капитальному ремонту многоквартирных домов</t>
  </si>
  <si>
    <t>78</t>
  </si>
  <si>
    <t>79</t>
  </si>
  <si>
    <t>80</t>
  </si>
  <si>
    <t>0502</t>
  </si>
  <si>
    <t>Коммунальное хозяйство</t>
  </si>
  <si>
    <t>81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</si>
  <si>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</si>
  <si>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</si>
  <si>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82</t>
  </si>
  <si>
    <t>83</t>
  </si>
  <si>
    <t>84</t>
  </si>
  <si>
    <t>0503</t>
  </si>
  <si>
    <t>Благоустройство</t>
  </si>
  <si>
    <t>85</t>
  </si>
  <si>
    <t>1200113280</t>
  </si>
  <si>
    <t>Мероприятия по благоустройству территории и создание мест отдыха</t>
  </si>
  <si>
    <t>86</t>
  </si>
  <si>
    <t>87</t>
  </si>
  <si>
    <t>88</t>
  </si>
  <si>
    <t>1400113180</t>
  </si>
  <si>
    <t>Основное мероприятие "Мероприятия по энергосбережению в коммунальном хозяйстве"</t>
  </si>
  <si>
    <t>89</t>
  </si>
  <si>
    <t>90</t>
  </si>
  <si>
    <t>91</t>
  </si>
  <si>
    <t>15001S0880</t>
  </si>
  <si>
    <t>Мероприятия по устойчивому развитию части территорий</t>
  </si>
  <si>
    <t>92</t>
  </si>
  <si>
    <t>93</t>
  </si>
  <si>
    <t>94</t>
  </si>
  <si>
    <t>15001S4390</t>
  </si>
  <si>
    <t>Мероприятия по устойчивому развитию части территории, являющейся административным центром поселения</t>
  </si>
  <si>
    <t>95</t>
  </si>
  <si>
    <t>96</t>
  </si>
  <si>
    <t>97</t>
  </si>
  <si>
    <t>9990113300</t>
  </si>
  <si>
    <t>Мероприятия по организации сбора и вывоза бытовых отходов</t>
  </si>
  <si>
    <t>98</t>
  </si>
  <si>
    <t>99</t>
  </si>
  <si>
    <t>100</t>
  </si>
  <si>
    <t>0707</t>
  </si>
  <si>
    <t>Молодежная политика</t>
  </si>
  <si>
    <t>101</t>
  </si>
  <si>
    <t>0400211680</t>
  </si>
  <si>
    <t>Мероприятия в сфере молодежной политики</t>
  </si>
  <si>
    <t>102</t>
  </si>
  <si>
    <t>103</t>
  </si>
  <si>
    <t>104</t>
  </si>
  <si>
    <t>1001</t>
  </si>
  <si>
    <t>Пенсионное обеспечение</t>
  </si>
  <si>
    <t>105</t>
  </si>
  <si>
    <t>9990103080</t>
  </si>
  <si>
    <t>Доплаты к пенсиям муниципальных служащих</t>
  </si>
  <si>
    <t>106</t>
  </si>
  <si>
    <t>321</t>
  </si>
  <si>
    <t>Пособия, компенсации и иные социальные выплаты гражданам, кроме публичных нормативных обязательств</t>
  </si>
  <si>
    <t>108</t>
  </si>
  <si>
    <t>1101</t>
  </si>
  <si>
    <t>Физическая культура</t>
  </si>
  <si>
    <t>109</t>
  </si>
  <si>
    <t>0400111300</t>
  </si>
  <si>
    <t>110</t>
  </si>
  <si>
    <t>111</t>
  </si>
  <si>
    <t>112</t>
  </si>
  <si>
    <t>(Решение СД Шапкинского сельского поселения Тосненского района Ленинградской области от 27.12.2017 №115 'О бюджете Шапкинского сельского поселения Тосненского района Ленинградской области на 2018 год и на плановый период 2019 и 2020 годов' )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</si>
  <si>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</si>
  <si>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</si>
  <si>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 нужд</t>
  </si>
  <si>
    <t>Наименование показателя</t>
  </si>
  <si>
    <t>240</t>
  </si>
  <si>
    <t>Уплата налогов, сборов и иных платежей</t>
  </si>
  <si>
    <t>850</t>
  </si>
  <si>
    <t>0100</t>
  </si>
  <si>
    <t>Национальная оборона</t>
  </si>
  <si>
    <t>Национальная безопасность иправоохранительная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</si>
  <si>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</si>
  <si>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</si>
  <si>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</si>
  <si>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</si>
  <si>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Образование</t>
  </si>
  <si>
    <t>0700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</si>
  <si>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</si>
  <si>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</si>
  <si>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</si>
  <si>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</si>
  <si>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"УТВЕРЖДАЮ"</t>
  </si>
  <si>
    <t>Глава администрации</t>
  </si>
  <si>
    <t>Шапкинского сельского поселения</t>
  </si>
  <si>
    <t>Тосненского района Ленинградской области</t>
  </si>
  <si>
    <t>М.С.Немешев</t>
  </si>
  <si>
    <t>ВСЕГО</t>
  </si>
  <si>
    <t>000</t>
  </si>
  <si>
    <t>0000</t>
  </si>
  <si>
    <t>0000000000</t>
  </si>
  <si>
    <t>9130100000</t>
  </si>
  <si>
    <t>Код бюджетной классификации</t>
  </si>
  <si>
    <t>Наименование кодов источников внутреннего финансирования дефицитов бюджета</t>
  </si>
  <si>
    <t xml:space="preserve"> 2018 год</t>
  </si>
  <si>
    <t xml:space="preserve"> 2019 год</t>
  </si>
  <si>
    <t xml:space="preserve"> 2020год</t>
  </si>
  <si>
    <t>Увеличение прочих остатокв денежных средств бюджетов поселений</t>
  </si>
  <si>
    <t>0090105021100000510</t>
  </si>
  <si>
    <t>0090105021100000610</t>
  </si>
  <si>
    <t>Уменьшение прочих остатокв денежных средств бюджетов поселений</t>
  </si>
  <si>
    <t>Общегосударственные вопросы</t>
  </si>
  <si>
    <t>11</t>
  </si>
  <si>
    <t>15</t>
  </si>
  <si>
    <t>18</t>
  </si>
  <si>
    <t>22</t>
  </si>
  <si>
    <t>26</t>
  </si>
  <si>
    <t>42</t>
  </si>
  <si>
    <t>107</t>
  </si>
  <si>
    <t>113</t>
  </si>
  <si>
    <t>114</t>
  </si>
  <si>
    <t>115</t>
  </si>
  <si>
    <t>116</t>
  </si>
  <si>
    <t>117</t>
  </si>
  <si>
    <t>Мероприятия по организации и проведению физкультурных спортивно-массовых мероприятий</t>
  </si>
  <si>
    <t>Начальник сектора бухгалтерского учета и отчетности,главный бухгалтер</t>
  </si>
  <si>
    <t>С.И.Мурша</t>
  </si>
  <si>
    <t>1100</t>
  </si>
  <si>
    <t>1000</t>
  </si>
  <si>
    <r>
      <t xml:space="preserve">1. РОСПИСЬ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01.04.2018 г.</t>
    </r>
  </si>
  <si>
    <t>Содействие развитию на части территории поселения иных форм местного самоуправления</t>
  </si>
  <si>
    <t>1500170880</t>
  </si>
  <si>
    <t>Мероприятия по развитию общественной инфраструктуры муниципального значения</t>
  </si>
  <si>
    <t>9990172020</t>
  </si>
  <si>
    <r>
      <t xml:space="preserve">1. РОСПИСЬ ИСТОЧНИКОВ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01.04.2018 г.</t>
    </r>
  </si>
  <si>
    <t>118</t>
  </si>
  <si>
    <t>119</t>
  </si>
  <si>
    <t>122</t>
  </si>
  <si>
    <t>123</t>
  </si>
  <si>
    <t>124</t>
  </si>
  <si>
    <t>125</t>
  </si>
  <si>
    <t>126</t>
  </si>
  <si>
    <t>СВОДНАЯ БЮДЖЕТНАЯ РОСПИСЬ                                                                                                                                                                            ШАПКИНСКОГО СЕЛЬСКОГО ПОСЕЛЕНИЯ  ТОСНЕНСКОГО РАЙОНА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 2018-2019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</si>
</sst>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49" fontId="2" fillId="0" borderId="7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6" fillId="0" borderId="0" xfId="0" applyFont="1"/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8" fillId="0" borderId="0" xfId="0" applyFont="1"/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9" fillId="0" borderId="0" xfId="0" applyFont="1"/>
    <xf numFmtId="0" fontId="9" fillId="0" borderId="0" xfId="0" applyFont="1" applyAlignment="1">
      <alignment wrapText="1"/>
    </xf>
    <xf numFmtId="0" fontId="7" fillId="0" borderId="0" xfId="0" applyFont="1"/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/>
    <xf numFmtId="4" fontId="7" fillId="0" borderId="4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</xf>
    <xf numFmtId="49" fontId="7" fillId="0" borderId="17" xfId="0" applyNumberFormat="1" applyFont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/>
    </xf>
    <xf numFmtId="4" fontId="7" fillId="2" borderId="4" xfId="0" applyNumberFormat="1" applyFont="1" applyFill="1" applyBorder="1" applyAlignment="1" applyProtection="1">
      <alignment horizontal="right" vertical="center" wrapText="1"/>
    </xf>
    <xf numFmtId="4" fontId="7" fillId="2" borderId="8" xfId="0" applyNumberFormat="1" applyFont="1" applyFill="1" applyBorder="1" applyAlignment="1" applyProtection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4" fontId="3" fillId="2" borderId="17" xfId="0" applyNumberFormat="1" applyFont="1" applyFill="1" applyBorder="1" applyAlignment="1" applyProtection="1">
      <alignment horizontal="right" vertical="center" wrapText="1"/>
    </xf>
    <xf numFmtId="4" fontId="7" fillId="2" borderId="17" xfId="0" applyNumberFormat="1" applyFont="1" applyFill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49" fontId="7" fillId="0" borderId="13" xfId="0" applyNumberFormat="1" applyFont="1" applyBorder="1" applyAlignment="1" applyProtection="1">
      <alignment horizontal="left" vertical="center" wrapText="1"/>
    </xf>
    <xf numFmtId="49" fontId="7" fillId="0" borderId="14" xfId="0" applyNumberFormat="1" applyFont="1" applyBorder="1" applyAlignment="1" applyProtection="1">
      <alignment horizontal="left" vertical="center" wrapText="1"/>
    </xf>
    <xf numFmtId="49" fontId="7" fillId="0" borderId="15" xfId="0" applyNumberFormat="1" applyFont="1" applyBorder="1" applyAlignment="1" applyProtection="1">
      <alignment horizontal="left" vertical="center" wrapText="1"/>
    </xf>
    <xf numFmtId="49" fontId="7" fillId="0" borderId="16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9" xfId="0" applyNumberFormat="1" applyFont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7" fillId="0" borderId="5" xfId="0" applyNumberFormat="1" applyFont="1" applyBorder="1" applyAlignment="1" applyProtection="1">
      <alignment vertical="center" wrapText="1"/>
    </xf>
    <xf numFmtId="49" fontId="7" fillId="0" borderId="9" xfId="0" applyNumberFormat="1" applyFont="1" applyBorder="1" applyAlignment="1" applyProtection="1">
      <alignment vertical="center" wrapText="1"/>
    </xf>
    <xf numFmtId="49" fontId="7" fillId="0" borderId="12" xfId="0" applyNumberFormat="1" applyFont="1" applyBorder="1" applyAlignment="1" applyProtection="1">
      <alignment vertical="center" wrapText="1"/>
    </xf>
    <xf numFmtId="49" fontId="7" fillId="0" borderId="18" xfId="0" applyNumberFormat="1" applyFont="1" applyBorder="1" applyAlignment="1" applyProtection="1">
      <alignment vertical="center" wrapText="1"/>
    </xf>
    <xf numFmtId="49" fontId="7" fillId="0" borderId="10" xfId="0" applyNumberFormat="1" applyFont="1" applyBorder="1" applyAlignment="1" applyProtection="1">
      <alignment vertical="center" wrapText="1"/>
    </xf>
    <xf numFmtId="49" fontId="7" fillId="0" borderId="19" xfId="0" applyNumberFormat="1" applyFont="1" applyBorder="1" applyAlignment="1" applyProtection="1">
      <alignment vertical="center" wrapText="1"/>
    </xf>
    <xf numFmtId="49" fontId="3" fillId="0" borderId="5" xfId="0" applyNumberFormat="1" applyFont="1" applyBorder="1" applyAlignment="1" applyProtection="1">
      <alignment vertical="center" wrapText="1"/>
    </xf>
    <xf numFmtId="49" fontId="3" fillId="0" borderId="9" xfId="0" applyNumberFormat="1" applyFont="1" applyBorder="1" applyAlignment="1" applyProtection="1">
      <alignment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49" fontId="3" fillId="2" borderId="9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Border="1" applyAlignment="1" applyProtection="1">
      <alignment vertical="center" wrapText="1"/>
    </xf>
    <xf numFmtId="49" fontId="3" fillId="0" borderId="18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vertical="center" wrapText="1"/>
    </xf>
    <xf numFmtId="49" fontId="7" fillId="0" borderId="13" xfId="0" applyNumberFormat="1" applyFont="1" applyBorder="1" applyAlignment="1" applyProtection="1">
      <alignment vertical="center" wrapText="1"/>
    </xf>
    <xf numFmtId="49" fontId="7" fillId="0" borderId="14" xfId="0" applyNumberFormat="1" applyFont="1" applyBorder="1" applyAlignment="1" applyProtection="1">
      <alignment vertical="center" wrapText="1"/>
    </xf>
    <xf numFmtId="49" fontId="3" fillId="0" borderId="15" xfId="0" applyNumberFormat="1" applyFont="1" applyBorder="1" applyAlignment="1" applyProtection="1">
      <alignment vertical="center" wrapText="1"/>
    </xf>
    <xf numFmtId="49" fontId="3" fillId="0" borderId="16" xfId="0" applyNumberFormat="1" applyFont="1" applyBorder="1" applyAlignment="1" applyProtection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workbookViewId="0">
      <selection activeCell="A6" sqref="A6:XFD7"/>
    </sheetView>
  </sheetViews>
  <sheetFormatPr defaultRowHeight="12.75" customHeight="1" x14ac:dyDescent="0.3"/>
  <cols>
    <col min="1" max="1" width="10.7109375" style="4" customWidth="1"/>
    <col min="2" max="2" width="25.7109375" style="4" customWidth="1"/>
    <col min="3" max="3" width="12.5703125" style="4" customWidth="1"/>
    <col min="4" max="4" width="9.28515625" style="4" customWidth="1"/>
    <col min="5" max="5" width="8.140625" style="4" customWidth="1"/>
    <col min="6" max="6" width="16.42578125" style="4" customWidth="1"/>
    <col min="7" max="7" width="10.7109375" style="4" customWidth="1"/>
    <col min="8" max="8" width="15.7109375" style="7" customWidth="1"/>
    <col min="9" max="10" width="15.7109375" style="4" customWidth="1"/>
    <col min="11" max="11" width="8.85546875" style="4" customWidth="1"/>
    <col min="12" max="16384" width="9.140625" style="4"/>
  </cols>
  <sheetData>
    <row r="1" spans="1:11" ht="37.5" customHeight="1" x14ac:dyDescent="0.3">
      <c r="A1" s="14"/>
      <c r="B1" s="15"/>
      <c r="C1" s="3"/>
      <c r="D1" s="3"/>
      <c r="E1" s="3"/>
      <c r="F1" s="3"/>
      <c r="H1" s="49" t="s">
        <v>238</v>
      </c>
      <c r="I1" s="49"/>
      <c r="J1" s="16"/>
    </row>
    <row r="2" spans="1:11" ht="18.75" customHeight="1" x14ac:dyDescent="0.3">
      <c r="A2" s="14"/>
      <c r="B2" s="15"/>
      <c r="C2" s="3"/>
      <c r="D2" s="3"/>
      <c r="E2" s="3"/>
      <c r="F2" s="3"/>
      <c r="H2" s="50" t="s">
        <v>239</v>
      </c>
      <c r="I2" s="50"/>
      <c r="J2" s="50"/>
    </row>
    <row r="3" spans="1:11" ht="18.75" x14ac:dyDescent="0.3">
      <c r="A3" s="14"/>
      <c r="B3" s="15"/>
      <c r="C3" s="3"/>
      <c r="D3" s="3"/>
      <c r="E3" s="3"/>
      <c r="F3" s="3"/>
      <c r="H3" s="50" t="s">
        <v>240</v>
      </c>
      <c r="I3" s="50"/>
      <c r="J3" s="50"/>
    </row>
    <row r="4" spans="1:11" ht="18.75" x14ac:dyDescent="0.3">
      <c r="A4" s="14"/>
      <c r="B4" s="15"/>
      <c r="C4" s="3"/>
      <c r="D4" s="3"/>
      <c r="E4" s="3"/>
      <c r="F4" s="3"/>
      <c r="H4" s="50" t="s">
        <v>241</v>
      </c>
      <c r="I4" s="50"/>
      <c r="J4" s="50"/>
    </row>
    <row r="5" spans="1:11" ht="18.75" x14ac:dyDescent="0.3">
      <c r="A5" s="14"/>
      <c r="B5" s="15"/>
      <c r="C5" s="3"/>
      <c r="D5" s="3"/>
      <c r="E5" s="3"/>
      <c r="F5" s="3"/>
      <c r="H5" s="17"/>
      <c r="I5" s="16"/>
      <c r="J5" s="16" t="s">
        <v>242</v>
      </c>
    </row>
    <row r="6" spans="1:11" ht="73.5" customHeight="1" x14ac:dyDescent="0.3">
      <c r="A6" s="53" t="s">
        <v>288</v>
      </c>
      <c r="B6" s="53"/>
      <c r="C6" s="53"/>
      <c r="D6" s="53"/>
      <c r="E6" s="53"/>
      <c r="F6" s="53"/>
      <c r="G6" s="53"/>
      <c r="H6" s="53"/>
      <c r="I6" s="53"/>
      <c r="J6" s="53"/>
    </row>
    <row r="7" spans="1:11" ht="43.5" customHeight="1" x14ac:dyDescent="0.3">
      <c r="A7" s="54" t="s">
        <v>217</v>
      </c>
      <c r="B7" s="54"/>
      <c r="C7" s="54"/>
      <c r="D7" s="54"/>
      <c r="E7" s="54"/>
      <c r="F7" s="54"/>
      <c r="G7" s="54"/>
      <c r="H7" s="54"/>
      <c r="I7" s="54"/>
      <c r="J7" s="54"/>
    </row>
    <row r="8" spans="1:11" ht="18.75" x14ac:dyDescent="0.3">
      <c r="B8" s="5"/>
      <c r="C8" s="5"/>
      <c r="D8" s="5"/>
      <c r="E8" s="5"/>
      <c r="F8" s="5"/>
      <c r="G8" s="5"/>
      <c r="H8" s="8"/>
      <c r="I8" s="5"/>
      <c r="J8" s="5"/>
    </row>
    <row r="9" spans="1:11" ht="36.75" customHeight="1" x14ac:dyDescent="0.3">
      <c r="A9" s="53" t="s">
        <v>275</v>
      </c>
      <c r="B9" s="53"/>
      <c r="C9" s="53"/>
      <c r="D9" s="53"/>
      <c r="E9" s="53"/>
      <c r="F9" s="53"/>
      <c r="G9" s="53"/>
      <c r="H9" s="53"/>
      <c r="I9" s="53"/>
      <c r="J9" s="53"/>
    </row>
    <row r="10" spans="1:11" ht="17.25" customHeight="1" x14ac:dyDescent="0.3">
      <c r="B10" s="5"/>
      <c r="C10" s="5"/>
      <c r="D10" s="5"/>
      <c r="E10" s="5"/>
      <c r="F10" s="5"/>
      <c r="G10" s="5"/>
      <c r="H10" s="8"/>
      <c r="I10" s="5"/>
      <c r="J10" s="5"/>
    </row>
    <row r="11" spans="1:11" s="1" customFormat="1" ht="13.5" customHeight="1" x14ac:dyDescent="0.2">
      <c r="A11" s="55" t="s">
        <v>0</v>
      </c>
      <c r="B11" s="55"/>
      <c r="C11" s="6" t="s">
        <v>1</v>
      </c>
      <c r="H11" s="9"/>
    </row>
    <row r="12" spans="1:11" s="1" customFormat="1" ht="15.75" x14ac:dyDescent="0.2">
      <c r="A12" s="56" t="s">
        <v>3</v>
      </c>
      <c r="B12" s="61" t="s">
        <v>221</v>
      </c>
      <c r="C12" s="62"/>
      <c r="D12" s="60" t="s">
        <v>6</v>
      </c>
      <c r="E12" s="60"/>
      <c r="F12" s="60"/>
      <c r="G12" s="60"/>
      <c r="H12" s="58" t="s">
        <v>21</v>
      </c>
      <c r="I12" s="58" t="s">
        <v>22</v>
      </c>
      <c r="J12" s="58" t="s">
        <v>23</v>
      </c>
      <c r="K12" s="2"/>
    </row>
    <row r="13" spans="1:11" s="1" customFormat="1" ht="15.75" x14ac:dyDescent="0.2">
      <c r="A13" s="57"/>
      <c r="B13" s="63"/>
      <c r="C13" s="64"/>
      <c r="D13" s="12" t="s">
        <v>15</v>
      </c>
      <c r="E13" s="12" t="s">
        <v>17</v>
      </c>
      <c r="F13" s="12" t="s">
        <v>19</v>
      </c>
      <c r="G13" s="12" t="s">
        <v>20</v>
      </c>
      <c r="H13" s="59"/>
      <c r="I13" s="59"/>
      <c r="J13" s="59"/>
      <c r="K13" s="2"/>
    </row>
    <row r="14" spans="1:11" s="1" customFormat="1" ht="15.75" x14ac:dyDescent="0.2">
      <c r="A14" s="13" t="s">
        <v>4</v>
      </c>
      <c r="B14" s="65" t="s">
        <v>5</v>
      </c>
      <c r="C14" s="66"/>
      <c r="D14" s="13" t="s">
        <v>16</v>
      </c>
      <c r="E14" s="13" t="s">
        <v>2</v>
      </c>
      <c r="F14" s="13" t="s">
        <v>7</v>
      </c>
      <c r="G14" s="13" t="s">
        <v>9</v>
      </c>
      <c r="H14" s="34" t="s">
        <v>11</v>
      </c>
      <c r="I14" s="35" t="s">
        <v>12</v>
      </c>
      <c r="J14" s="35" t="s">
        <v>13</v>
      </c>
      <c r="K14" s="2"/>
    </row>
    <row r="15" spans="1:11" s="1" customFormat="1" ht="15.75" x14ac:dyDescent="0.2">
      <c r="A15" s="13" t="s">
        <v>4</v>
      </c>
      <c r="B15" s="27" t="s">
        <v>24</v>
      </c>
      <c r="C15" s="27"/>
      <c r="D15" s="13"/>
      <c r="E15" s="13"/>
      <c r="F15" s="12"/>
      <c r="G15" s="12"/>
      <c r="H15" s="33">
        <f>H16</f>
        <v>13815584.4</v>
      </c>
      <c r="I15" s="33">
        <f t="shared" ref="I15:J15" si="0">I16</f>
        <v>11612230</v>
      </c>
      <c r="J15" s="33">
        <f t="shared" si="0"/>
        <v>11544338</v>
      </c>
    </row>
    <row r="16" spans="1:11" s="10" customFormat="1" ht="48.75" customHeight="1" x14ac:dyDescent="0.2">
      <c r="A16" s="12" t="s">
        <v>5</v>
      </c>
      <c r="B16" s="47" t="s">
        <v>31</v>
      </c>
      <c r="C16" s="48"/>
      <c r="D16" s="28" t="s">
        <v>32</v>
      </c>
      <c r="E16" s="12"/>
      <c r="F16" s="12"/>
      <c r="G16" s="12"/>
      <c r="H16" s="33">
        <f>H21+H51+H59+H71+H95+H126+H131+H136+H17</f>
        <v>13815584.4</v>
      </c>
      <c r="I16" s="33">
        <f>I21+I51+I59+I71+I95+I126+I131+I136+I17</f>
        <v>11612230</v>
      </c>
      <c r="J16" s="33">
        <f>J21+J51+J59+J71+J95+J126+J131+J136+J17</f>
        <v>11544338</v>
      </c>
    </row>
    <row r="17" spans="1:10" s="10" customFormat="1" ht="51" customHeight="1" x14ac:dyDescent="0.2">
      <c r="A17" s="12" t="s">
        <v>14</v>
      </c>
      <c r="B17" s="47" t="s">
        <v>31</v>
      </c>
      <c r="C17" s="48"/>
      <c r="D17" s="28" t="s">
        <v>32</v>
      </c>
      <c r="E17" s="12" t="s">
        <v>245</v>
      </c>
      <c r="F17" s="12"/>
      <c r="G17" s="12"/>
      <c r="H17" s="33">
        <v>0</v>
      </c>
      <c r="I17" s="33">
        <f t="shared" ref="I17:J19" si="1">I18</f>
        <v>297749.49</v>
      </c>
      <c r="J17" s="33">
        <f t="shared" si="1"/>
        <v>607596.74</v>
      </c>
    </row>
    <row r="18" spans="1:10" s="10" customFormat="1" ht="50.25" customHeight="1" x14ac:dyDescent="0.2">
      <c r="A18" s="12" t="s">
        <v>16</v>
      </c>
      <c r="B18" s="51" t="s">
        <v>31</v>
      </c>
      <c r="C18" s="52"/>
      <c r="D18" s="29" t="s">
        <v>32</v>
      </c>
      <c r="E18" s="30" t="s">
        <v>245</v>
      </c>
      <c r="F18" s="30" t="s">
        <v>246</v>
      </c>
      <c r="G18" s="30"/>
      <c r="H18" s="33">
        <v>0</v>
      </c>
      <c r="I18" s="36">
        <f t="shared" si="1"/>
        <v>297749.49</v>
      </c>
      <c r="J18" s="36">
        <f t="shared" si="1"/>
        <v>607596.74</v>
      </c>
    </row>
    <row r="19" spans="1:10" s="10" customFormat="1" ht="55.5" customHeight="1" x14ac:dyDescent="0.2">
      <c r="A19" s="12" t="s">
        <v>2</v>
      </c>
      <c r="B19" s="51" t="s">
        <v>31</v>
      </c>
      <c r="C19" s="52"/>
      <c r="D19" s="29" t="s">
        <v>32</v>
      </c>
      <c r="E19" s="30" t="s">
        <v>245</v>
      </c>
      <c r="F19" s="30" t="s">
        <v>246</v>
      </c>
      <c r="G19" s="30" t="s">
        <v>244</v>
      </c>
      <c r="H19" s="33">
        <v>0</v>
      </c>
      <c r="I19" s="36">
        <f t="shared" si="1"/>
        <v>297749.49</v>
      </c>
      <c r="J19" s="36">
        <f t="shared" si="1"/>
        <v>607596.74</v>
      </c>
    </row>
    <row r="20" spans="1:10" s="10" customFormat="1" ht="56.25" customHeight="1" x14ac:dyDescent="0.2">
      <c r="A20" s="12" t="s">
        <v>18</v>
      </c>
      <c r="B20" s="51" t="s">
        <v>31</v>
      </c>
      <c r="C20" s="52"/>
      <c r="D20" s="29" t="s">
        <v>32</v>
      </c>
      <c r="E20" s="30" t="s">
        <v>245</v>
      </c>
      <c r="F20" s="30" t="s">
        <v>246</v>
      </c>
      <c r="G20" s="30" t="s">
        <v>244</v>
      </c>
      <c r="H20" s="33">
        <v>0</v>
      </c>
      <c r="I20" s="36">
        <v>297749.49</v>
      </c>
      <c r="J20" s="36">
        <v>607596.74</v>
      </c>
    </row>
    <row r="21" spans="1:10" s="10" customFormat="1" ht="30.75" customHeight="1" x14ac:dyDescent="0.2">
      <c r="A21" s="12" t="s">
        <v>7</v>
      </c>
      <c r="B21" s="47" t="s">
        <v>257</v>
      </c>
      <c r="C21" s="48"/>
      <c r="D21" s="28" t="s">
        <v>32</v>
      </c>
      <c r="E21" s="12" t="s">
        <v>225</v>
      </c>
      <c r="F21" s="12"/>
      <c r="G21" s="12"/>
      <c r="H21" s="33">
        <f>H22+H38+H41+H45</f>
        <v>5561491.4000000004</v>
      </c>
      <c r="I21" s="33">
        <f t="shared" ref="I21:J21" si="2">I22+I38+I41+I45</f>
        <v>5097690</v>
      </c>
      <c r="J21" s="33">
        <f t="shared" si="2"/>
        <v>5097690</v>
      </c>
    </row>
    <row r="22" spans="1:10" s="10" customFormat="1" ht="72.75" customHeight="1" x14ac:dyDescent="0.2">
      <c r="A22" s="12" t="s">
        <v>8</v>
      </c>
      <c r="B22" s="47" t="s">
        <v>26</v>
      </c>
      <c r="C22" s="48"/>
      <c r="D22" s="28" t="s">
        <v>32</v>
      </c>
      <c r="E22" s="12" t="s">
        <v>200</v>
      </c>
      <c r="F22" s="12"/>
      <c r="G22" s="12"/>
      <c r="H22" s="33">
        <f>SUM(H24,H27,H30,H32,H34)</f>
        <v>5359432.4000000004</v>
      </c>
      <c r="I22" s="33">
        <f t="shared" ref="I22:J22" si="3">SUM(I24,I27,I30,I32,I34)</f>
        <v>5007690</v>
      </c>
      <c r="J22" s="33">
        <f t="shared" si="3"/>
        <v>5007690</v>
      </c>
    </row>
    <row r="23" spans="1:10" s="1" customFormat="1" ht="37.5" customHeight="1" x14ac:dyDescent="0.2">
      <c r="A23" s="12" t="s">
        <v>9</v>
      </c>
      <c r="B23" s="47" t="s">
        <v>28</v>
      </c>
      <c r="C23" s="48"/>
      <c r="D23" s="28" t="s">
        <v>32</v>
      </c>
      <c r="E23" s="12" t="s">
        <v>25</v>
      </c>
      <c r="F23" s="12" t="s">
        <v>247</v>
      </c>
      <c r="G23" s="12"/>
      <c r="H23" s="33">
        <f>H24+H27+H30+H32</f>
        <v>4396994</v>
      </c>
      <c r="I23" s="33">
        <f t="shared" ref="I23:J23" si="4">I24+I27+I30+I32</f>
        <v>4046683.9999999995</v>
      </c>
      <c r="J23" s="33">
        <f t="shared" si="4"/>
        <v>4046683.9999999995</v>
      </c>
    </row>
    <row r="24" spans="1:10" s="11" customFormat="1" ht="46.5" customHeight="1" x14ac:dyDescent="0.25">
      <c r="A24" s="12" t="s">
        <v>10</v>
      </c>
      <c r="B24" s="47" t="s">
        <v>218</v>
      </c>
      <c r="C24" s="48"/>
      <c r="D24" s="28" t="s">
        <v>32</v>
      </c>
      <c r="E24" s="12" t="s">
        <v>25</v>
      </c>
      <c r="F24" s="12" t="s">
        <v>27</v>
      </c>
      <c r="G24" s="12" t="s">
        <v>219</v>
      </c>
      <c r="H24" s="33">
        <f>SUM(H25:H26)</f>
        <v>3403193.64</v>
      </c>
      <c r="I24" s="33">
        <f t="shared" ref="I24:J24" si="5">SUM(I25:I26)</f>
        <v>3403193.6399999997</v>
      </c>
      <c r="J24" s="33">
        <f t="shared" si="5"/>
        <v>3403193.6399999997</v>
      </c>
    </row>
    <row r="25" spans="1:10" s="1" customFormat="1" ht="46.5" customHeight="1" x14ac:dyDescent="0.2">
      <c r="A25" s="29" t="s">
        <v>258</v>
      </c>
      <c r="B25" s="43" t="s">
        <v>30</v>
      </c>
      <c r="C25" s="44"/>
      <c r="D25" s="29" t="s">
        <v>32</v>
      </c>
      <c r="E25" s="29" t="s">
        <v>25</v>
      </c>
      <c r="F25" s="29" t="s">
        <v>27</v>
      </c>
      <c r="G25" s="29" t="s">
        <v>29</v>
      </c>
      <c r="H25" s="37">
        <v>2613820</v>
      </c>
      <c r="I25" s="37">
        <v>2402341.44</v>
      </c>
      <c r="J25" s="37">
        <v>2402341.44</v>
      </c>
    </row>
    <row r="26" spans="1:10" s="1" customFormat="1" ht="102.75" customHeight="1" x14ac:dyDescent="0.2">
      <c r="A26" s="29" t="s">
        <v>11</v>
      </c>
      <c r="B26" s="45" t="s">
        <v>34</v>
      </c>
      <c r="C26" s="46"/>
      <c r="D26" s="29" t="s">
        <v>32</v>
      </c>
      <c r="E26" s="29" t="s">
        <v>25</v>
      </c>
      <c r="F26" s="29" t="s">
        <v>27</v>
      </c>
      <c r="G26" s="29" t="s">
        <v>33</v>
      </c>
      <c r="H26" s="37">
        <v>789373.64</v>
      </c>
      <c r="I26" s="37">
        <v>1000852.2</v>
      </c>
      <c r="J26" s="37">
        <v>1000852.2</v>
      </c>
    </row>
    <row r="27" spans="1:10" s="1" customFormat="1" ht="71.25" customHeight="1" x14ac:dyDescent="0.2">
      <c r="A27" s="12" t="s">
        <v>12</v>
      </c>
      <c r="B27" s="47" t="s">
        <v>220</v>
      </c>
      <c r="C27" s="48"/>
      <c r="D27" s="29" t="s">
        <v>32</v>
      </c>
      <c r="E27" s="12" t="s">
        <v>25</v>
      </c>
      <c r="F27" s="12" t="s">
        <v>27</v>
      </c>
      <c r="G27" s="12" t="s">
        <v>222</v>
      </c>
      <c r="H27" s="33">
        <f>SUM(H28:H29)</f>
        <v>779490.44</v>
      </c>
      <c r="I27" s="33">
        <f t="shared" ref="I27:J27" si="6">SUM(I28:I29)</f>
        <v>643490.36</v>
      </c>
      <c r="J27" s="33">
        <f t="shared" si="6"/>
        <v>643490.36</v>
      </c>
    </row>
    <row r="28" spans="1:10" s="1" customFormat="1" ht="51" customHeight="1" x14ac:dyDescent="0.2">
      <c r="A28" s="29" t="s">
        <v>13</v>
      </c>
      <c r="B28" s="51" t="s">
        <v>36</v>
      </c>
      <c r="C28" s="52"/>
      <c r="D28" s="29" t="s">
        <v>32</v>
      </c>
      <c r="E28" s="29" t="s">
        <v>25</v>
      </c>
      <c r="F28" s="29" t="s">
        <v>27</v>
      </c>
      <c r="G28" s="29" t="s">
        <v>35</v>
      </c>
      <c r="H28" s="37">
        <v>273600</v>
      </c>
      <c r="I28" s="37">
        <v>240000</v>
      </c>
      <c r="J28" s="37">
        <v>240000</v>
      </c>
    </row>
    <row r="29" spans="1:10" s="1" customFormat="1" ht="41.25" customHeight="1" x14ac:dyDescent="0.2">
      <c r="A29" s="29" t="s">
        <v>259</v>
      </c>
      <c r="B29" s="51" t="s">
        <v>38</v>
      </c>
      <c r="C29" s="52"/>
      <c r="D29" s="29" t="s">
        <v>32</v>
      </c>
      <c r="E29" s="29" t="s">
        <v>25</v>
      </c>
      <c r="F29" s="29" t="s">
        <v>27</v>
      </c>
      <c r="G29" s="29" t="s">
        <v>37</v>
      </c>
      <c r="H29" s="37">
        <v>505890.44</v>
      </c>
      <c r="I29" s="37">
        <v>403490.36</v>
      </c>
      <c r="J29" s="37">
        <v>403490.36</v>
      </c>
    </row>
    <row r="30" spans="1:10" s="1" customFormat="1" ht="100.5" customHeight="1" x14ac:dyDescent="0.2">
      <c r="A30" s="12" t="s">
        <v>45</v>
      </c>
      <c r="B30" s="47" t="s">
        <v>40</v>
      </c>
      <c r="C30" s="48"/>
      <c r="D30" s="29" t="s">
        <v>32</v>
      </c>
      <c r="E30" s="12" t="s">
        <v>25</v>
      </c>
      <c r="F30" s="12" t="s">
        <v>39</v>
      </c>
      <c r="G30" s="12"/>
      <c r="H30" s="33">
        <f>H31</f>
        <v>191100</v>
      </c>
      <c r="I30" s="33">
        <f t="shared" ref="I30:J30" si="7">I31</f>
        <v>0</v>
      </c>
      <c r="J30" s="33">
        <f t="shared" si="7"/>
        <v>0</v>
      </c>
    </row>
    <row r="31" spans="1:10" s="1" customFormat="1" ht="38.25" customHeight="1" x14ac:dyDescent="0.2">
      <c r="A31" s="30" t="s">
        <v>46</v>
      </c>
      <c r="B31" s="51" t="s">
        <v>42</v>
      </c>
      <c r="C31" s="52"/>
      <c r="D31" s="29" t="s">
        <v>32</v>
      </c>
      <c r="E31" s="30" t="s">
        <v>25</v>
      </c>
      <c r="F31" s="30" t="s">
        <v>39</v>
      </c>
      <c r="G31" s="30" t="s">
        <v>41</v>
      </c>
      <c r="H31" s="36">
        <v>191100</v>
      </c>
      <c r="I31" s="36">
        <v>0</v>
      </c>
      <c r="J31" s="36">
        <v>0</v>
      </c>
    </row>
    <row r="32" spans="1:10" s="1" customFormat="1" ht="87.75" customHeight="1" x14ac:dyDescent="0.2">
      <c r="A32" s="12" t="s">
        <v>260</v>
      </c>
      <c r="B32" s="47" t="s">
        <v>44</v>
      </c>
      <c r="C32" s="48"/>
      <c r="D32" s="29" t="s">
        <v>32</v>
      </c>
      <c r="E32" s="12" t="s">
        <v>25</v>
      </c>
      <c r="F32" s="12" t="s">
        <v>43</v>
      </c>
      <c r="G32" s="12"/>
      <c r="H32" s="33">
        <f>H33</f>
        <v>23209.919999999998</v>
      </c>
      <c r="I32" s="33">
        <f t="shared" ref="I32:J32" si="8">I33</f>
        <v>0</v>
      </c>
      <c r="J32" s="33">
        <f t="shared" si="8"/>
        <v>0</v>
      </c>
    </row>
    <row r="33" spans="1:10" s="1" customFormat="1" ht="24" customHeight="1" x14ac:dyDescent="0.2">
      <c r="A33" s="12" t="s">
        <v>49</v>
      </c>
      <c r="B33" s="51" t="s">
        <v>42</v>
      </c>
      <c r="C33" s="52"/>
      <c r="D33" s="29" t="s">
        <v>32</v>
      </c>
      <c r="E33" s="30" t="s">
        <v>25</v>
      </c>
      <c r="F33" s="30" t="s">
        <v>43</v>
      </c>
      <c r="G33" s="30" t="s">
        <v>41</v>
      </c>
      <c r="H33" s="36">
        <v>23209.919999999998</v>
      </c>
      <c r="I33" s="36">
        <v>0</v>
      </c>
      <c r="J33" s="36">
        <v>0</v>
      </c>
    </row>
    <row r="34" spans="1:10" s="1" customFormat="1" ht="89.25" customHeight="1" x14ac:dyDescent="0.2">
      <c r="A34" s="12" t="s">
        <v>50</v>
      </c>
      <c r="B34" s="47" t="s">
        <v>48</v>
      </c>
      <c r="C34" s="48"/>
      <c r="D34" s="29" t="s">
        <v>32</v>
      </c>
      <c r="E34" s="12" t="s">
        <v>25</v>
      </c>
      <c r="F34" s="12" t="s">
        <v>47</v>
      </c>
      <c r="G34" s="12"/>
      <c r="H34" s="33">
        <f>H35</f>
        <v>962438.4</v>
      </c>
      <c r="I34" s="33">
        <f t="shared" ref="I34:J34" si="9">I35</f>
        <v>961006</v>
      </c>
      <c r="J34" s="33">
        <f t="shared" si="9"/>
        <v>961006</v>
      </c>
    </row>
    <row r="35" spans="1:10" s="1" customFormat="1" ht="57" customHeight="1" x14ac:dyDescent="0.2">
      <c r="A35" s="12" t="s">
        <v>51</v>
      </c>
      <c r="B35" s="47" t="s">
        <v>218</v>
      </c>
      <c r="C35" s="48"/>
      <c r="D35" s="29" t="s">
        <v>32</v>
      </c>
      <c r="E35" s="12" t="s">
        <v>25</v>
      </c>
      <c r="F35" s="12" t="s">
        <v>47</v>
      </c>
      <c r="G35" s="12" t="s">
        <v>219</v>
      </c>
      <c r="H35" s="33">
        <f>SUM(H36:H37)</f>
        <v>962438.4</v>
      </c>
      <c r="I35" s="33">
        <f t="shared" ref="I35:J35" si="10">SUM(I36:I37)</f>
        <v>961006</v>
      </c>
      <c r="J35" s="33">
        <f t="shared" si="10"/>
        <v>961006</v>
      </c>
    </row>
    <row r="36" spans="1:10" s="1" customFormat="1" ht="40.5" customHeight="1" x14ac:dyDescent="0.2">
      <c r="A36" s="29" t="s">
        <v>261</v>
      </c>
      <c r="B36" s="43" t="s">
        <v>30</v>
      </c>
      <c r="C36" s="44"/>
      <c r="D36" s="29" t="s">
        <v>32</v>
      </c>
      <c r="E36" s="29" t="s">
        <v>25</v>
      </c>
      <c r="F36" s="29" t="s">
        <v>47</v>
      </c>
      <c r="G36" s="29" t="s">
        <v>29</v>
      </c>
      <c r="H36" s="37">
        <v>775864</v>
      </c>
      <c r="I36" s="37">
        <v>769032</v>
      </c>
      <c r="J36" s="37">
        <v>769032</v>
      </c>
    </row>
    <row r="37" spans="1:10" s="1" customFormat="1" ht="97.5" customHeight="1" x14ac:dyDescent="0.2">
      <c r="A37" s="29" t="s">
        <v>52</v>
      </c>
      <c r="B37" s="45" t="s">
        <v>34</v>
      </c>
      <c r="C37" s="46"/>
      <c r="D37" s="29" t="s">
        <v>32</v>
      </c>
      <c r="E37" s="29" t="s">
        <v>25</v>
      </c>
      <c r="F37" s="29" t="s">
        <v>47</v>
      </c>
      <c r="G37" s="29" t="s">
        <v>33</v>
      </c>
      <c r="H37" s="37">
        <v>186574.4</v>
      </c>
      <c r="I37" s="37">
        <v>191974</v>
      </c>
      <c r="J37" s="37">
        <v>191974</v>
      </c>
    </row>
    <row r="38" spans="1:10" s="1" customFormat="1" ht="95.25" customHeight="1" x14ac:dyDescent="0.2">
      <c r="A38" s="12" t="s">
        <v>55</v>
      </c>
      <c r="B38" s="47" t="s">
        <v>54</v>
      </c>
      <c r="C38" s="48"/>
      <c r="D38" s="29" t="s">
        <v>32</v>
      </c>
      <c r="E38" s="12" t="s">
        <v>53</v>
      </c>
      <c r="F38" s="12"/>
      <c r="G38" s="12"/>
      <c r="H38" s="33">
        <f>H39</f>
        <v>120059</v>
      </c>
      <c r="I38" s="33">
        <f t="shared" ref="I38:J38" si="11">I39</f>
        <v>0</v>
      </c>
      <c r="J38" s="33">
        <f t="shared" si="11"/>
        <v>0</v>
      </c>
    </row>
    <row r="39" spans="1:10" s="1" customFormat="1" ht="99.75" customHeight="1" x14ac:dyDescent="0.2">
      <c r="A39" s="12" t="s">
        <v>58</v>
      </c>
      <c r="B39" s="47" t="s">
        <v>57</v>
      </c>
      <c r="C39" s="48"/>
      <c r="D39" s="29" t="s">
        <v>32</v>
      </c>
      <c r="E39" s="12" t="s">
        <v>53</v>
      </c>
      <c r="F39" s="12" t="s">
        <v>56</v>
      </c>
      <c r="G39" s="12"/>
      <c r="H39" s="33">
        <f>H40</f>
        <v>120059</v>
      </c>
      <c r="I39" s="33">
        <v>0</v>
      </c>
      <c r="J39" s="33">
        <v>0</v>
      </c>
    </row>
    <row r="40" spans="1:10" s="1" customFormat="1" ht="28.5" customHeight="1" x14ac:dyDescent="0.2">
      <c r="A40" s="29" t="s">
        <v>262</v>
      </c>
      <c r="B40" s="51" t="s">
        <v>42</v>
      </c>
      <c r="C40" s="52"/>
      <c r="D40" s="29" t="s">
        <v>32</v>
      </c>
      <c r="E40" s="29" t="s">
        <v>53</v>
      </c>
      <c r="F40" s="29" t="s">
        <v>56</v>
      </c>
      <c r="G40" s="29" t="s">
        <v>41</v>
      </c>
      <c r="H40" s="37">
        <v>120059</v>
      </c>
      <c r="I40" s="37">
        <v>0</v>
      </c>
      <c r="J40" s="37">
        <v>0</v>
      </c>
    </row>
    <row r="41" spans="1:10" s="1" customFormat="1" ht="22.5" customHeight="1" x14ac:dyDescent="0.2">
      <c r="A41" s="12" t="s">
        <v>59</v>
      </c>
      <c r="B41" s="47" t="s">
        <v>61</v>
      </c>
      <c r="C41" s="48"/>
      <c r="D41" s="29" t="s">
        <v>32</v>
      </c>
      <c r="E41" s="12" t="s">
        <v>60</v>
      </c>
      <c r="F41" s="12"/>
      <c r="G41" s="12"/>
      <c r="H41" s="33">
        <v>50000</v>
      </c>
      <c r="I41" s="33">
        <v>50000</v>
      </c>
      <c r="J41" s="33">
        <v>50000</v>
      </c>
    </row>
    <row r="42" spans="1:10" s="1" customFormat="1" ht="79.5" customHeight="1" x14ac:dyDescent="0.2">
      <c r="A42" s="12" t="s">
        <v>62</v>
      </c>
      <c r="B42" s="47" t="s">
        <v>64</v>
      </c>
      <c r="C42" s="48"/>
      <c r="D42" s="29" t="s">
        <v>32</v>
      </c>
      <c r="E42" s="12" t="s">
        <v>60</v>
      </c>
      <c r="F42" s="12" t="s">
        <v>63</v>
      </c>
      <c r="G42" s="12"/>
      <c r="H42" s="33">
        <v>50000</v>
      </c>
      <c r="I42" s="33">
        <v>50000</v>
      </c>
      <c r="J42" s="33">
        <v>50000</v>
      </c>
    </row>
    <row r="43" spans="1:10" s="1" customFormat="1" ht="27" customHeight="1" x14ac:dyDescent="0.2">
      <c r="A43" s="12" t="s">
        <v>65</v>
      </c>
      <c r="B43" s="47" t="s">
        <v>67</v>
      </c>
      <c r="C43" s="48"/>
      <c r="D43" s="29" t="s">
        <v>32</v>
      </c>
      <c r="E43" s="12" t="s">
        <v>60</v>
      </c>
      <c r="F43" s="12" t="s">
        <v>63</v>
      </c>
      <c r="G43" s="12" t="s">
        <v>66</v>
      </c>
      <c r="H43" s="33">
        <v>50000</v>
      </c>
      <c r="I43" s="33">
        <v>50000</v>
      </c>
      <c r="J43" s="33">
        <v>50000</v>
      </c>
    </row>
    <row r="44" spans="1:10" s="1" customFormat="1" ht="24" customHeight="1" x14ac:dyDescent="0.2">
      <c r="A44" s="29" t="s">
        <v>68</v>
      </c>
      <c r="B44" s="51" t="s">
        <v>67</v>
      </c>
      <c r="C44" s="52"/>
      <c r="D44" s="29" t="s">
        <v>32</v>
      </c>
      <c r="E44" s="29" t="s">
        <v>60</v>
      </c>
      <c r="F44" s="29" t="s">
        <v>63</v>
      </c>
      <c r="G44" s="29" t="s">
        <v>66</v>
      </c>
      <c r="H44" s="37">
        <v>50000</v>
      </c>
      <c r="I44" s="37">
        <v>50000</v>
      </c>
      <c r="J44" s="37">
        <v>50000</v>
      </c>
    </row>
    <row r="45" spans="1:10" s="1" customFormat="1" ht="41.25" customHeight="1" x14ac:dyDescent="0.2">
      <c r="A45" s="12" t="s">
        <v>69</v>
      </c>
      <c r="B45" s="47" t="s">
        <v>71</v>
      </c>
      <c r="C45" s="48"/>
      <c r="D45" s="29" t="s">
        <v>32</v>
      </c>
      <c r="E45" s="12" t="s">
        <v>70</v>
      </c>
      <c r="F45" s="12"/>
      <c r="G45" s="12"/>
      <c r="H45" s="33">
        <f>H46</f>
        <v>32000</v>
      </c>
      <c r="I45" s="33">
        <f t="shared" ref="I45:J45" si="12">I46</f>
        <v>40000</v>
      </c>
      <c r="J45" s="33">
        <f t="shared" si="12"/>
        <v>40000</v>
      </c>
    </row>
    <row r="46" spans="1:10" s="1" customFormat="1" ht="49.5" customHeight="1" x14ac:dyDescent="0.2">
      <c r="A46" s="12" t="s">
        <v>72</v>
      </c>
      <c r="B46" s="47" t="s">
        <v>74</v>
      </c>
      <c r="C46" s="48"/>
      <c r="D46" s="29" t="s">
        <v>32</v>
      </c>
      <c r="E46" s="12" t="s">
        <v>70</v>
      </c>
      <c r="F46" s="12" t="s">
        <v>73</v>
      </c>
      <c r="G46" s="12"/>
      <c r="H46" s="33">
        <f>H47+H49</f>
        <v>32000</v>
      </c>
      <c r="I46" s="33">
        <f t="shared" ref="I46:J46" si="13">I47+I49</f>
        <v>40000</v>
      </c>
      <c r="J46" s="33">
        <f t="shared" si="13"/>
        <v>40000</v>
      </c>
    </row>
    <row r="47" spans="1:10" s="1" customFormat="1" ht="68.25" customHeight="1" x14ac:dyDescent="0.2">
      <c r="A47" s="12" t="s">
        <v>75</v>
      </c>
      <c r="B47" s="47" t="s">
        <v>220</v>
      </c>
      <c r="C47" s="48"/>
      <c r="D47" s="29" t="s">
        <v>32</v>
      </c>
      <c r="E47" s="12" t="s">
        <v>70</v>
      </c>
      <c r="F47" s="12" t="s">
        <v>73</v>
      </c>
      <c r="G47" s="12" t="s">
        <v>222</v>
      </c>
      <c r="H47" s="33">
        <v>30829</v>
      </c>
      <c r="I47" s="33">
        <v>40000</v>
      </c>
      <c r="J47" s="33">
        <v>40000</v>
      </c>
    </row>
    <row r="48" spans="1:10" s="1" customFormat="1" ht="30" customHeight="1" x14ac:dyDescent="0.2">
      <c r="A48" s="29" t="s">
        <v>76</v>
      </c>
      <c r="B48" s="51" t="s">
        <v>38</v>
      </c>
      <c r="C48" s="52"/>
      <c r="D48" s="29" t="s">
        <v>32</v>
      </c>
      <c r="E48" s="29" t="s">
        <v>70</v>
      </c>
      <c r="F48" s="29" t="s">
        <v>73</v>
      </c>
      <c r="G48" s="29" t="s">
        <v>37</v>
      </c>
      <c r="H48" s="37">
        <v>30829</v>
      </c>
      <c r="I48" s="37">
        <v>40000</v>
      </c>
      <c r="J48" s="37">
        <v>40000</v>
      </c>
    </row>
    <row r="49" spans="1:10" s="1" customFormat="1" ht="45.75" customHeight="1" x14ac:dyDescent="0.2">
      <c r="A49" s="12" t="s">
        <v>77</v>
      </c>
      <c r="B49" s="47" t="s">
        <v>223</v>
      </c>
      <c r="C49" s="48"/>
      <c r="D49" s="29" t="s">
        <v>32</v>
      </c>
      <c r="E49" s="12" t="s">
        <v>70</v>
      </c>
      <c r="F49" s="12" t="s">
        <v>73</v>
      </c>
      <c r="G49" s="12" t="s">
        <v>224</v>
      </c>
      <c r="H49" s="33">
        <v>1171</v>
      </c>
      <c r="I49" s="33">
        <v>0</v>
      </c>
      <c r="J49" s="33">
        <v>0</v>
      </c>
    </row>
    <row r="50" spans="1:10" s="1" customFormat="1" ht="21.75" customHeight="1" x14ac:dyDescent="0.2">
      <c r="A50" s="29" t="s">
        <v>80</v>
      </c>
      <c r="B50" s="51" t="s">
        <v>79</v>
      </c>
      <c r="C50" s="52"/>
      <c r="D50" s="29" t="s">
        <v>32</v>
      </c>
      <c r="E50" s="29" t="s">
        <v>70</v>
      </c>
      <c r="F50" s="29" t="s">
        <v>73</v>
      </c>
      <c r="G50" s="29" t="s">
        <v>78</v>
      </c>
      <c r="H50" s="37">
        <v>1171</v>
      </c>
      <c r="I50" s="37">
        <v>0</v>
      </c>
      <c r="J50" s="37">
        <v>0</v>
      </c>
    </row>
    <row r="51" spans="1:10" s="1" customFormat="1" ht="29.25" customHeight="1" x14ac:dyDescent="0.2">
      <c r="A51" s="12" t="s">
        <v>81</v>
      </c>
      <c r="B51" s="47" t="s">
        <v>226</v>
      </c>
      <c r="C51" s="48"/>
      <c r="D51" s="29" t="s">
        <v>32</v>
      </c>
      <c r="E51" s="12" t="s">
        <v>82</v>
      </c>
      <c r="F51" s="12"/>
      <c r="G51" s="12"/>
      <c r="H51" s="33">
        <f>H52</f>
        <v>137100</v>
      </c>
      <c r="I51" s="33">
        <f t="shared" ref="I51:J51" si="14">I52</f>
        <v>125400</v>
      </c>
      <c r="J51" s="33">
        <f t="shared" si="14"/>
        <v>0</v>
      </c>
    </row>
    <row r="52" spans="1:10" s="1" customFormat="1" ht="42" customHeight="1" x14ac:dyDescent="0.2">
      <c r="A52" s="12" t="s">
        <v>84</v>
      </c>
      <c r="B52" s="73" t="s">
        <v>83</v>
      </c>
      <c r="C52" s="74"/>
      <c r="D52" s="29" t="s">
        <v>32</v>
      </c>
      <c r="E52" s="12" t="s">
        <v>82</v>
      </c>
      <c r="F52" s="12"/>
      <c r="G52" s="12"/>
      <c r="H52" s="33">
        <f>H53</f>
        <v>137100</v>
      </c>
      <c r="I52" s="33">
        <f t="shared" ref="I52:J52" si="15">I53</f>
        <v>125400</v>
      </c>
      <c r="J52" s="33">
        <f t="shared" si="15"/>
        <v>0</v>
      </c>
    </row>
    <row r="53" spans="1:10" s="1" customFormat="1" ht="87" customHeight="1" x14ac:dyDescent="0.2">
      <c r="A53" s="12" t="s">
        <v>87</v>
      </c>
      <c r="B53" s="73" t="s">
        <v>86</v>
      </c>
      <c r="C53" s="74"/>
      <c r="D53" s="29" t="s">
        <v>32</v>
      </c>
      <c r="E53" s="12" t="s">
        <v>82</v>
      </c>
      <c r="F53" s="28" t="s">
        <v>85</v>
      </c>
      <c r="G53" s="12"/>
      <c r="H53" s="33">
        <f>H54+H57</f>
        <v>137100</v>
      </c>
      <c r="I53" s="33">
        <f t="shared" ref="I53:J53" si="16">I54+I57</f>
        <v>125400</v>
      </c>
      <c r="J53" s="33">
        <f t="shared" si="16"/>
        <v>0</v>
      </c>
    </row>
    <row r="54" spans="1:10" s="1" customFormat="1" ht="60" customHeight="1" x14ac:dyDescent="0.2">
      <c r="A54" s="29" t="s">
        <v>88</v>
      </c>
      <c r="B54" s="73" t="s">
        <v>218</v>
      </c>
      <c r="C54" s="74"/>
      <c r="D54" s="28" t="s">
        <v>32</v>
      </c>
      <c r="E54" s="28" t="s">
        <v>82</v>
      </c>
      <c r="F54" s="28" t="s">
        <v>85</v>
      </c>
      <c r="G54" s="28" t="s">
        <v>219</v>
      </c>
      <c r="H54" s="38">
        <f>SUM(H55:H56)</f>
        <v>114509</v>
      </c>
      <c r="I54" s="38">
        <f t="shared" ref="I54:J54" si="17">SUM(I55:I56)</f>
        <v>114509</v>
      </c>
      <c r="J54" s="38">
        <f t="shared" si="17"/>
        <v>0</v>
      </c>
    </row>
    <row r="55" spans="1:10" s="1" customFormat="1" ht="40.5" customHeight="1" x14ac:dyDescent="0.2">
      <c r="A55" s="32" t="s">
        <v>89</v>
      </c>
      <c r="B55" s="71" t="s">
        <v>30</v>
      </c>
      <c r="C55" s="72"/>
      <c r="D55" s="29" t="s">
        <v>32</v>
      </c>
      <c r="E55" s="29" t="s">
        <v>82</v>
      </c>
      <c r="F55" s="29" t="s">
        <v>85</v>
      </c>
      <c r="G55" s="29" t="s">
        <v>29</v>
      </c>
      <c r="H55" s="37">
        <v>84000</v>
      </c>
      <c r="I55" s="37">
        <v>84000</v>
      </c>
      <c r="J55" s="37">
        <v>0</v>
      </c>
    </row>
    <row r="56" spans="1:10" s="1" customFormat="1" ht="107.25" customHeight="1" x14ac:dyDescent="0.2">
      <c r="A56" s="29" t="s">
        <v>263</v>
      </c>
      <c r="B56" s="69" t="s">
        <v>34</v>
      </c>
      <c r="C56" s="70"/>
      <c r="D56" s="29" t="s">
        <v>32</v>
      </c>
      <c r="E56" s="29" t="s">
        <v>82</v>
      </c>
      <c r="F56" s="29" t="s">
        <v>85</v>
      </c>
      <c r="G56" s="29" t="s">
        <v>33</v>
      </c>
      <c r="H56" s="37">
        <v>30509</v>
      </c>
      <c r="I56" s="37">
        <v>30509</v>
      </c>
      <c r="J56" s="37">
        <v>0</v>
      </c>
    </row>
    <row r="57" spans="1:10" s="1" customFormat="1" ht="72.75" customHeight="1" x14ac:dyDescent="0.2">
      <c r="A57" s="12" t="s">
        <v>90</v>
      </c>
      <c r="B57" s="73" t="s">
        <v>220</v>
      </c>
      <c r="C57" s="74"/>
      <c r="D57" s="29" t="s">
        <v>32</v>
      </c>
      <c r="E57" s="12" t="s">
        <v>82</v>
      </c>
      <c r="F57" s="12" t="s">
        <v>85</v>
      </c>
      <c r="G57" s="12" t="s">
        <v>222</v>
      </c>
      <c r="H57" s="33">
        <f>H58</f>
        <v>22591</v>
      </c>
      <c r="I57" s="33">
        <f t="shared" ref="I57:J57" si="18">I58</f>
        <v>10891</v>
      </c>
      <c r="J57" s="33">
        <f t="shared" si="18"/>
        <v>0</v>
      </c>
    </row>
    <row r="58" spans="1:10" s="1" customFormat="1" ht="33.75" customHeight="1" x14ac:dyDescent="0.2">
      <c r="A58" s="29" t="s">
        <v>91</v>
      </c>
      <c r="B58" s="67" t="s">
        <v>38</v>
      </c>
      <c r="C58" s="68"/>
      <c r="D58" s="29" t="s">
        <v>32</v>
      </c>
      <c r="E58" s="29" t="s">
        <v>82</v>
      </c>
      <c r="F58" s="29" t="s">
        <v>85</v>
      </c>
      <c r="G58" s="29" t="s">
        <v>37</v>
      </c>
      <c r="H58" s="37">
        <v>22591</v>
      </c>
      <c r="I58" s="37">
        <v>10891</v>
      </c>
      <c r="J58" s="37">
        <v>0</v>
      </c>
    </row>
    <row r="59" spans="1:10" s="10" customFormat="1" ht="58.5" customHeight="1" x14ac:dyDescent="0.2">
      <c r="A59" s="31" t="s">
        <v>92</v>
      </c>
      <c r="B59" s="73" t="s">
        <v>227</v>
      </c>
      <c r="C59" s="74"/>
      <c r="D59" s="28" t="s">
        <v>32</v>
      </c>
      <c r="E59" s="12" t="s">
        <v>228</v>
      </c>
      <c r="F59" s="31"/>
      <c r="G59" s="31"/>
      <c r="H59" s="39">
        <f>H60+H67</f>
        <v>31000</v>
      </c>
      <c r="I59" s="39">
        <f t="shared" ref="I59:J59" si="19">I60+I67</f>
        <v>31000</v>
      </c>
      <c r="J59" s="39">
        <f t="shared" si="19"/>
        <v>31000</v>
      </c>
    </row>
    <row r="60" spans="1:10" s="1" customFormat="1" ht="83.25" customHeight="1" x14ac:dyDescent="0.2">
      <c r="A60" s="12" t="s">
        <v>95</v>
      </c>
      <c r="B60" s="73" t="s">
        <v>94</v>
      </c>
      <c r="C60" s="74"/>
      <c r="D60" s="28" t="s">
        <v>32</v>
      </c>
      <c r="E60" s="12" t="s">
        <v>93</v>
      </c>
      <c r="F60" s="12"/>
      <c r="G60" s="12"/>
      <c r="H60" s="33">
        <f>H61+H64</f>
        <v>30000</v>
      </c>
      <c r="I60" s="33">
        <f t="shared" ref="I60:J60" si="20">I61+I64</f>
        <v>30000</v>
      </c>
      <c r="J60" s="33">
        <f t="shared" si="20"/>
        <v>30000</v>
      </c>
    </row>
    <row r="61" spans="1:10" s="1" customFormat="1" ht="42.75" customHeight="1" x14ac:dyDescent="0.2">
      <c r="A61" s="12" t="s">
        <v>98</v>
      </c>
      <c r="B61" s="73" t="s">
        <v>97</v>
      </c>
      <c r="C61" s="74"/>
      <c r="D61" s="29" t="s">
        <v>32</v>
      </c>
      <c r="E61" s="12" t="s">
        <v>93</v>
      </c>
      <c r="F61" s="12" t="s">
        <v>96</v>
      </c>
      <c r="G61" s="12"/>
      <c r="H61" s="33">
        <f>H62</f>
        <v>25000</v>
      </c>
      <c r="I61" s="33">
        <f t="shared" ref="I61:J62" si="21">I62</f>
        <v>25000</v>
      </c>
      <c r="J61" s="33">
        <f t="shared" si="21"/>
        <v>25000</v>
      </c>
    </row>
    <row r="62" spans="1:10" s="1" customFormat="1" ht="78" customHeight="1" x14ac:dyDescent="0.2">
      <c r="A62" s="12" t="s">
        <v>99</v>
      </c>
      <c r="B62" s="73" t="s">
        <v>220</v>
      </c>
      <c r="C62" s="74"/>
      <c r="D62" s="29" t="s">
        <v>32</v>
      </c>
      <c r="E62" s="12" t="s">
        <v>93</v>
      </c>
      <c r="F62" s="12" t="s">
        <v>96</v>
      </c>
      <c r="G62" s="12" t="s">
        <v>222</v>
      </c>
      <c r="H62" s="33">
        <f>H63</f>
        <v>25000</v>
      </c>
      <c r="I62" s="33">
        <f t="shared" si="21"/>
        <v>25000</v>
      </c>
      <c r="J62" s="33">
        <f t="shared" si="21"/>
        <v>25000</v>
      </c>
    </row>
    <row r="63" spans="1:10" s="1" customFormat="1" ht="39.75" customHeight="1" x14ac:dyDescent="0.2">
      <c r="A63" s="29" t="s">
        <v>100</v>
      </c>
      <c r="B63" s="67" t="s">
        <v>38</v>
      </c>
      <c r="C63" s="68"/>
      <c r="D63" s="29" t="s">
        <v>32</v>
      </c>
      <c r="E63" s="29" t="s">
        <v>93</v>
      </c>
      <c r="F63" s="29" t="s">
        <v>96</v>
      </c>
      <c r="G63" s="29" t="s">
        <v>37</v>
      </c>
      <c r="H63" s="37">
        <v>25000</v>
      </c>
      <c r="I63" s="37">
        <v>25000</v>
      </c>
      <c r="J63" s="37">
        <v>25000</v>
      </c>
    </row>
    <row r="64" spans="1:10" s="1" customFormat="1" ht="140.25" customHeight="1" x14ac:dyDescent="0.2">
      <c r="A64" s="12" t="s">
        <v>103</v>
      </c>
      <c r="B64" s="73" t="s">
        <v>102</v>
      </c>
      <c r="C64" s="74"/>
      <c r="D64" s="29" t="s">
        <v>32</v>
      </c>
      <c r="E64" s="12" t="s">
        <v>93</v>
      </c>
      <c r="F64" s="12" t="s">
        <v>101</v>
      </c>
      <c r="G64" s="12"/>
      <c r="H64" s="33">
        <f>H65</f>
        <v>5000</v>
      </c>
      <c r="I64" s="33">
        <f t="shared" ref="I64:J65" si="22">I65</f>
        <v>5000</v>
      </c>
      <c r="J64" s="33">
        <f t="shared" si="22"/>
        <v>5000</v>
      </c>
    </row>
    <row r="65" spans="1:10" s="1" customFormat="1" ht="72.75" customHeight="1" x14ac:dyDescent="0.2">
      <c r="A65" s="12" t="s">
        <v>104</v>
      </c>
      <c r="B65" s="73" t="s">
        <v>220</v>
      </c>
      <c r="C65" s="74"/>
      <c r="D65" s="29" t="s">
        <v>32</v>
      </c>
      <c r="E65" s="12" t="s">
        <v>93</v>
      </c>
      <c r="F65" s="12" t="s">
        <v>101</v>
      </c>
      <c r="G65" s="12" t="s">
        <v>222</v>
      </c>
      <c r="H65" s="33">
        <f>H66</f>
        <v>5000</v>
      </c>
      <c r="I65" s="33">
        <f t="shared" si="22"/>
        <v>5000</v>
      </c>
      <c r="J65" s="33">
        <f t="shared" si="22"/>
        <v>5000</v>
      </c>
    </row>
    <row r="66" spans="1:10" s="1" customFormat="1" ht="36.75" customHeight="1" x14ac:dyDescent="0.2">
      <c r="A66" s="29" t="s">
        <v>105</v>
      </c>
      <c r="B66" s="67" t="s">
        <v>38</v>
      </c>
      <c r="C66" s="68"/>
      <c r="D66" s="29" t="s">
        <v>32</v>
      </c>
      <c r="E66" s="29" t="s">
        <v>93</v>
      </c>
      <c r="F66" s="29" t="s">
        <v>101</v>
      </c>
      <c r="G66" s="29" t="s">
        <v>37</v>
      </c>
      <c r="H66" s="37">
        <v>5000</v>
      </c>
      <c r="I66" s="37">
        <v>5000</v>
      </c>
      <c r="J66" s="37">
        <v>5000</v>
      </c>
    </row>
    <row r="67" spans="1:10" s="1" customFormat="1" ht="69.75" customHeight="1" x14ac:dyDescent="0.2">
      <c r="A67" s="12" t="s">
        <v>108</v>
      </c>
      <c r="B67" s="73" t="s">
        <v>107</v>
      </c>
      <c r="C67" s="74"/>
      <c r="D67" s="29" t="s">
        <v>32</v>
      </c>
      <c r="E67" s="12" t="s">
        <v>106</v>
      </c>
      <c r="F67" s="12"/>
      <c r="G67" s="12"/>
      <c r="H67" s="33">
        <f>H68</f>
        <v>1000</v>
      </c>
      <c r="I67" s="33">
        <f t="shared" ref="I67:J69" si="23">I68</f>
        <v>1000</v>
      </c>
      <c r="J67" s="33">
        <f t="shared" si="23"/>
        <v>1000</v>
      </c>
    </row>
    <row r="68" spans="1:10" s="1" customFormat="1" ht="141.75" customHeight="1" x14ac:dyDescent="0.2">
      <c r="A68" s="12" t="s">
        <v>111</v>
      </c>
      <c r="B68" s="75" t="s">
        <v>110</v>
      </c>
      <c r="C68" s="76"/>
      <c r="D68" s="29" t="s">
        <v>32</v>
      </c>
      <c r="E68" s="12" t="s">
        <v>106</v>
      </c>
      <c r="F68" s="12" t="s">
        <v>109</v>
      </c>
      <c r="G68" s="12"/>
      <c r="H68" s="33">
        <f>H69</f>
        <v>1000</v>
      </c>
      <c r="I68" s="33">
        <f t="shared" si="23"/>
        <v>1000</v>
      </c>
      <c r="J68" s="33">
        <f t="shared" si="23"/>
        <v>1000</v>
      </c>
    </row>
    <row r="69" spans="1:10" s="1" customFormat="1" ht="68.25" customHeight="1" x14ac:dyDescent="0.2">
      <c r="A69" s="12" t="s">
        <v>112</v>
      </c>
      <c r="B69" s="73" t="s">
        <v>220</v>
      </c>
      <c r="C69" s="74"/>
      <c r="D69" s="29" t="s">
        <v>32</v>
      </c>
      <c r="E69" s="12" t="s">
        <v>106</v>
      </c>
      <c r="F69" s="12" t="s">
        <v>109</v>
      </c>
      <c r="G69" s="12" t="s">
        <v>222</v>
      </c>
      <c r="H69" s="33">
        <f>H70</f>
        <v>1000</v>
      </c>
      <c r="I69" s="33">
        <f t="shared" si="23"/>
        <v>1000</v>
      </c>
      <c r="J69" s="33">
        <f t="shared" si="23"/>
        <v>1000</v>
      </c>
    </row>
    <row r="70" spans="1:10" s="1" customFormat="1" ht="32.25" customHeight="1" x14ac:dyDescent="0.2">
      <c r="A70" s="29" t="s">
        <v>113</v>
      </c>
      <c r="B70" s="67" t="s">
        <v>38</v>
      </c>
      <c r="C70" s="68"/>
      <c r="D70" s="29" t="s">
        <v>32</v>
      </c>
      <c r="E70" s="29" t="s">
        <v>106</v>
      </c>
      <c r="F70" s="29" t="s">
        <v>109</v>
      </c>
      <c r="G70" s="29" t="s">
        <v>37</v>
      </c>
      <c r="H70" s="37">
        <v>1000</v>
      </c>
      <c r="I70" s="37">
        <v>1000</v>
      </c>
      <c r="J70" s="37">
        <v>1000</v>
      </c>
    </row>
    <row r="71" spans="1:10" s="10" customFormat="1" ht="33.75" customHeight="1" x14ac:dyDescent="0.2">
      <c r="A71" s="31" t="s">
        <v>116</v>
      </c>
      <c r="B71" s="73" t="s">
        <v>229</v>
      </c>
      <c r="C71" s="74"/>
      <c r="D71" s="28" t="s">
        <v>32</v>
      </c>
      <c r="E71" s="31" t="s">
        <v>230</v>
      </c>
      <c r="F71" s="31"/>
      <c r="G71" s="31"/>
      <c r="H71" s="39">
        <f>H72+H88</f>
        <v>2746540</v>
      </c>
      <c r="I71" s="39">
        <f t="shared" ref="I71:J71" si="24">I72+I88</f>
        <v>1553840</v>
      </c>
      <c r="J71" s="39">
        <f t="shared" si="24"/>
        <v>1553840</v>
      </c>
    </row>
    <row r="72" spans="1:10" s="1" customFormat="1" ht="40.5" customHeight="1" x14ac:dyDescent="0.2">
      <c r="A72" s="12" t="s">
        <v>119</v>
      </c>
      <c r="B72" s="73" t="s">
        <v>115</v>
      </c>
      <c r="C72" s="74"/>
      <c r="D72" s="29" t="s">
        <v>32</v>
      </c>
      <c r="E72" s="12" t="s">
        <v>114</v>
      </c>
      <c r="F72" s="12"/>
      <c r="G72" s="12"/>
      <c r="H72" s="33">
        <f>H73+H76+H79+H82+H85</f>
        <v>2603100</v>
      </c>
      <c r="I72" s="33">
        <f t="shared" ref="I72:J72" si="25">I73+I76+I79+I82</f>
        <v>1410400</v>
      </c>
      <c r="J72" s="33">
        <f t="shared" si="25"/>
        <v>1410400</v>
      </c>
    </row>
    <row r="73" spans="1:10" s="1" customFormat="1" ht="56.25" customHeight="1" x14ac:dyDescent="0.2">
      <c r="A73" s="12" t="s">
        <v>120</v>
      </c>
      <c r="B73" s="73" t="s">
        <v>118</v>
      </c>
      <c r="C73" s="74"/>
      <c r="D73" s="29" t="s">
        <v>32</v>
      </c>
      <c r="E73" s="12" t="s">
        <v>114</v>
      </c>
      <c r="F73" s="12" t="s">
        <v>117</v>
      </c>
      <c r="G73" s="12"/>
      <c r="H73" s="33">
        <f>H74</f>
        <v>350000</v>
      </c>
      <c r="I73" s="33">
        <f t="shared" ref="I73:J74" si="26">I74</f>
        <v>350000</v>
      </c>
      <c r="J73" s="33">
        <f t="shared" si="26"/>
        <v>350000</v>
      </c>
    </row>
    <row r="74" spans="1:10" s="1" customFormat="1" ht="69.75" customHeight="1" x14ac:dyDescent="0.2">
      <c r="A74" s="12" t="s">
        <v>121</v>
      </c>
      <c r="B74" s="73" t="s">
        <v>220</v>
      </c>
      <c r="C74" s="74"/>
      <c r="D74" s="29" t="s">
        <v>32</v>
      </c>
      <c r="E74" s="12" t="s">
        <v>114</v>
      </c>
      <c r="F74" s="12" t="s">
        <v>117</v>
      </c>
      <c r="G74" s="12" t="s">
        <v>222</v>
      </c>
      <c r="H74" s="33">
        <f>H75</f>
        <v>350000</v>
      </c>
      <c r="I74" s="33">
        <f t="shared" si="26"/>
        <v>350000</v>
      </c>
      <c r="J74" s="33">
        <f t="shared" si="26"/>
        <v>350000</v>
      </c>
    </row>
    <row r="75" spans="1:10" s="1" customFormat="1" ht="45.75" customHeight="1" x14ac:dyDescent="0.2">
      <c r="A75" s="29" t="s">
        <v>124</v>
      </c>
      <c r="B75" s="67" t="s">
        <v>38</v>
      </c>
      <c r="C75" s="68"/>
      <c r="D75" s="29" t="s">
        <v>32</v>
      </c>
      <c r="E75" s="29" t="s">
        <v>114</v>
      </c>
      <c r="F75" s="29" t="s">
        <v>117</v>
      </c>
      <c r="G75" s="29" t="s">
        <v>37</v>
      </c>
      <c r="H75" s="37">
        <v>350000</v>
      </c>
      <c r="I75" s="37">
        <v>350000</v>
      </c>
      <c r="J75" s="37">
        <v>350000</v>
      </c>
    </row>
    <row r="76" spans="1:10" s="1" customFormat="1" ht="75" customHeight="1" x14ac:dyDescent="0.2">
      <c r="A76" s="12" t="s">
        <v>125</v>
      </c>
      <c r="B76" s="73" t="s">
        <v>123</v>
      </c>
      <c r="C76" s="74"/>
      <c r="D76" s="29" t="s">
        <v>32</v>
      </c>
      <c r="E76" s="12" t="s">
        <v>114</v>
      </c>
      <c r="F76" s="12" t="s">
        <v>122</v>
      </c>
      <c r="G76" s="12"/>
      <c r="H76" s="33">
        <f>H77</f>
        <v>892225</v>
      </c>
      <c r="I76" s="33">
        <f t="shared" ref="I76:J77" si="27">I77</f>
        <v>1060400</v>
      </c>
      <c r="J76" s="33">
        <f t="shared" si="27"/>
        <v>1060400</v>
      </c>
    </row>
    <row r="77" spans="1:10" s="1" customFormat="1" ht="65.25" customHeight="1" x14ac:dyDescent="0.2">
      <c r="A77" s="12" t="s">
        <v>126</v>
      </c>
      <c r="B77" s="73" t="s">
        <v>220</v>
      </c>
      <c r="C77" s="74"/>
      <c r="D77" s="29" t="s">
        <v>32</v>
      </c>
      <c r="E77" s="12" t="s">
        <v>114</v>
      </c>
      <c r="F77" s="12" t="s">
        <v>122</v>
      </c>
      <c r="G77" s="12" t="s">
        <v>222</v>
      </c>
      <c r="H77" s="33">
        <f>H78</f>
        <v>892225</v>
      </c>
      <c r="I77" s="33">
        <f t="shared" si="27"/>
        <v>1060400</v>
      </c>
      <c r="J77" s="33">
        <f t="shared" si="27"/>
        <v>1060400</v>
      </c>
    </row>
    <row r="78" spans="1:10" s="1" customFormat="1" ht="36" customHeight="1" x14ac:dyDescent="0.2">
      <c r="A78" s="29" t="s">
        <v>129</v>
      </c>
      <c r="B78" s="67" t="s">
        <v>38</v>
      </c>
      <c r="C78" s="68"/>
      <c r="D78" s="29" t="s">
        <v>32</v>
      </c>
      <c r="E78" s="29" t="s">
        <v>114</v>
      </c>
      <c r="F78" s="29" t="s">
        <v>122</v>
      </c>
      <c r="G78" s="29" t="s">
        <v>37</v>
      </c>
      <c r="H78" s="37">
        <v>892225</v>
      </c>
      <c r="I78" s="37">
        <v>1060400</v>
      </c>
      <c r="J78" s="37">
        <v>1060400</v>
      </c>
    </row>
    <row r="79" spans="1:10" s="1" customFormat="1" ht="81" customHeight="1" x14ac:dyDescent="0.2">
      <c r="A79" s="12" t="s">
        <v>130</v>
      </c>
      <c r="B79" s="73" t="s">
        <v>128</v>
      </c>
      <c r="C79" s="74"/>
      <c r="D79" s="29" t="s">
        <v>32</v>
      </c>
      <c r="E79" s="12" t="s">
        <v>114</v>
      </c>
      <c r="F79" s="12" t="s">
        <v>127</v>
      </c>
      <c r="G79" s="12"/>
      <c r="H79" s="33">
        <f>H80</f>
        <v>672700</v>
      </c>
      <c r="I79" s="33">
        <f t="shared" ref="I79:J80" si="28">I80</f>
        <v>0</v>
      </c>
      <c r="J79" s="33">
        <f t="shared" si="28"/>
        <v>0</v>
      </c>
    </row>
    <row r="80" spans="1:10" s="1" customFormat="1" ht="69" customHeight="1" x14ac:dyDescent="0.2">
      <c r="A80" s="12" t="s">
        <v>131</v>
      </c>
      <c r="B80" s="73" t="s">
        <v>220</v>
      </c>
      <c r="C80" s="74"/>
      <c r="D80" s="29" t="s">
        <v>32</v>
      </c>
      <c r="E80" s="12" t="s">
        <v>114</v>
      </c>
      <c r="F80" s="12" t="s">
        <v>127</v>
      </c>
      <c r="G80" s="12" t="s">
        <v>222</v>
      </c>
      <c r="H80" s="33">
        <f>H81</f>
        <v>672700</v>
      </c>
      <c r="I80" s="33">
        <f t="shared" si="28"/>
        <v>0</v>
      </c>
      <c r="J80" s="33">
        <f t="shared" si="28"/>
        <v>0</v>
      </c>
    </row>
    <row r="81" spans="1:10" s="1" customFormat="1" ht="39.75" customHeight="1" x14ac:dyDescent="0.2">
      <c r="A81" s="29" t="s">
        <v>134</v>
      </c>
      <c r="B81" s="67" t="s">
        <v>38</v>
      </c>
      <c r="C81" s="68"/>
      <c r="D81" s="29" t="s">
        <v>32</v>
      </c>
      <c r="E81" s="29" t="s">
        <v>114</v>
      </c>
      <c r="F81" s="29" t="s">
        <v>127</v>
      </c>
      <c r="G81" s="29" t="s">
        <v>37</v>
      </c>
      <c r="H81" s="37">
        <v>672700</v>
      </c>
      <c r="I81" s="37">
        <v>0</v>
      </c>
      <c r="J81" s="37">
        <v>0</v>
      </c>
    </row>
    <row r="82" spans="1:10" s="1" customFormat="1" ht="81.75" customHeight="1" x14ac:dyDescent="0.2">
      <c r="A82" s="12" t="s">
        <v>135</v>
      </c>
      <c r="B82" s="73" t="s">
        <v>133</v>
      </c>
      <c r="C82" s="74"/>
      <c r="D82" s="29" t="s">
        <v>32</v>
      </c>
      <c r="E82" s="12" t="s">
        <v>114</v>
      </c>
      <c r="F82" s="12" t="s">
        <v>132</v>
      </c>
      <c r="G82" s="12"/>
      <c r="H82" s="33">
        <f>H83</f>
        <v>168175</v>
      </c>
      <c r="I82" s="33">
        <f t="shared" ref="I82:J83" si="29">I83</f>
        <v>0</v>
      </c>
      <c r="J82" s="33">
        <f t="shared" si="29"/>
        <v>0</v>
      </c>
    </row>
    <row r="83" spans="1:10" s="1" customFormat="1" ht="71.25" customHeight="1" x14ac:dyDescent="0.2">
      <c r="A83" s="12" t="s">
        <v>136</v>
      </c>
      <c r="B83" s="73" t="s">
        <v>220</v>
      </c>
      <c r="C83" s="74"/>
      <c r="D83" s="29" t="s">
        <v>32</v>
      </c>
      <c r="E83" s="12" t="s">
        <v>114</v>
      </c>
      <c r="F83" s="12" t="s">
        <v>132</v>
      </c>
      <c r="G83" s="12" t="s">
        <v>222</v>
      </c>
      <c r="H83" s="33">
        <f>H84</f>
        <v>168175</v>
      </c>
      <c r="I83" s="33">
        <f t="shared" si="29"/>
        <v>0</v>
      </c>
      <c r="J83" s="33">
        <f t="shared" si="29"/>
        <v>0</v>
      </c>
    </row>
    <row r="84" spans="1:10" s="1" customFormat="1" ht="38.25" customHeight="1" x14ac:dyDescent="0.2">
      <c r="A84" s="32" t="s">
        <v>139</v>
      </c>
      <c r="B84" s="71" t="s">
        <v>38</v>
      </c>
      <c r="C84" s="72"/>
      <c r="D84" s="32" t="s">
        <v>32</v>
      </c>
      <c r="E84" s="32" t="s">
        <v>114</v>
      </c>
      <c r="F84" s="32" t="s">
        <v>132</v>
      </c>
      <c r="G84" s="32" t="s">
        <v>37</v>
      </c>
      <c r="H84" s="40">
        <v>168175</v>
      </c>
      <c r="I84" s="40">
        <v>0</v>
      </c>
      <c r="J84" s="40">
        <v>0</v>
      </c>
    </row>
    <row r="85" spans="1:10" s="1" customFormat="1" ht="62.25" customHeight="1" x14ac:dyDescent="0.2">
      <c r="A85" s="30" t="s">
        <v>142</v>
      </c>
      <c r="B85" s="79" t="s">
        <v>276</v>
      </c>
      <c r="C85" s="79"/>
      <c r="D85" s="12" t="s">
        <v>32</v>
      </c>
      <c r="E85" s="12" t="s">
        <v>114</v>
      </c>
      <c r="F85" s="12" t="s">
        <v>277</v>
      </c>
      <c r="G85" s="12" t="s">
        <v>222</v>
      </c>
      <c r="H85" s="33">
        <v>520000</v>
      </c>
      <c r="I85" s="33">
        <v>0</v>
      </c>
      <c r="J85" s="33">
        <v>0</v>
      </c>
    </row>
    <row r="86" spans="1:10" s="1" customFormat="1" ht="72" customHeight="1" x14ac:dyDescent="0.2">
      <c r="A86" s="30" t="s">
        <v>143</v>
      </c>
      <c r="B86" s="73" t="s">
        <v>220</v>
      </c>
      <c r="C86" s="74"/>
      <c r="D86" s="30" t="s">
        <v>32</v>
      </c>
      <c r="E86" s="30" t="s">
        <v>114</v>
      </c>
      <c r="F86" s="30" t="s">
        <v>277</v>
      </c>
      <c r="G86" s="30" t="s">
        <v>37</v>
      </c>
      <c r="H86" s="36">
        <v>520000</v>
      </c>
      <c r="I86" s="36">
        <v>0</v>
      </c>
      <c r="J86" s="36">
        <v>0</v>
      </c>
    </row>
    <row r="87" spans="1:10" s="1" customFormat="1" ht="27.75" customHeight="1" x14ac:dyDescent="0.2">
      <c r="A87" s="30" t="s">
        <v>144</v>
      </c>
      <c r="B87" s="80" t="s">
        <v>38</v>
      </c>
      <c r="C87" s="80"/>
      <c r="D87" s="30" t="s">
        <v>32</v>
      </c>
      <c r="E87" s="30" t="s">
        <v>114</v>
      </c>
      <c r="F87" s="30" t="s">
        <v>277</v>
      </c>
      <c r="G87" s="30"/>
      <c r="H87" s="36">
        <v>520000</v>
      </c>
      <c r="I87" s="36">
        <v>0</v>
      </c>
      <c r="J87" s="36">
        <v>0</v>
      </c>
    </row>
    <row r="88" spans="1:10" s="1" customFormat="1" ht="45" customHeight="1" x14ac:dyDescent="0.2">
      <c r="A88" s="41" t="s">
        <v>146</v>
      </c>
      <c r="B88" s="77" t="s">
        <v>138</v>
      </c>
      <c r="C88" s="78"/>
      <c r="D88" s="29" t="s">
        <v>32</v>
      </c>
      <c r="E88" s="41" t="s">
        <v>137</v>
      </c>
      <c r="F88" s="41"/>
      <c r="G88" s="41"/>
      <c r="H88" s="42">
        <f>H89+H92</f>
        <v>143440</v>
      </c>
      <c r="I88" s="42">
        <f t="shared" ref="I88:J88" si="30">I89+I92</f>
        <v>143440</v>
      </c>
      <c r="J88" s="42">
        <f t="shared" si="30"/>
        <v>143440</v>
      </c>
    </row>
    <row r="89" spans="1:10" s="1" customFormat="1" ht="48" customHeight="1" x14ac:dyDescent="0.2">
      <c r="A89" s="12" t="s">
        <v>147</v>
      </c>
      <c r="B89" s="73" t="s">
        <v>141</v>
      </c>
      <c r="C89" s="74"/>
      <c r="D89" s="29" t="s">
        <v>32</v>
      </c>
      <c r="E89" s="12" t="s">
        <v>137</v>
      </c>
      <c r="F89" s="12" t="s">
        <v>140</v>
      </c>
      <c r="G89" s="12"/>
      <c r="H89" s="33">
        <f>H90</f>
        <v>100000</v>
      </c>
      <c r="I89" s="33">
        <f t="shared" ref="I89:J90" si="31">I90</f>
        <v>100000</v>
      </c>
      <c r="J89" s="33">
        <f t="shared" si="31"/>
        <v>100000</v>
      </c>
    </row>
    <row r="90" spans="1:10" s="1" customFormat="1" ht="71.25" customHeight="1" x14ac:dyDescent="0.2">
      <c r="A90" s="12" t="s">
        <v>148</v>
      </c>
      <c r="B90" s="73" t="s">
        <v>220</v>
      </c>
      <c r="C90" s="74"/>
      <c r="D90" s="29" t="s">
        <v>32</v>
      </c>
      <c r="E90" s="12" t="s">
        <v>137</v>
      </c>
      <c r="F90" s="12" t="s">
        <v>140</v>
      </c>
      <c r="G90" s="12" t="s">
        <v>222</v>
      </c>
      <c r="H90" s="33">
        <f>H91</f>
        <v>100000</v>
      </c>
      <c r="I90" s="33">
        <f t="shared" si="31"/>
        <v>100000</v>
      </c>
      <c r="J90" s="33">
        <f t="shared" si="31"/>
        <v>100000</v>
      </c>
    </row>
    <row r="91" spans="1:10" s="1" customFormat="1" ht="33" customHeight="1" x14ac:dyDescent="0.2">
      <c r="A91" s="29" t="s">
        <v>151</v>
      </c>
      <c r="B91" s="67" t="s">
        <v>38</v>
      </c>
      <c r="C91" s="68"/>
      <c r="D91" s="29" t="s">
        <v>32</v>
      </c>
      <c r="E91" s="29" t="s">
        <v>137</v>
      </c>
      <c r="F91" s="29" t="s">
        <v>140</v>
      </c>
      <c r="G91" s="29" t="s">
        <v>37</v>
      </c>
      <c r="H91" s="37">
        <v>100000</v>
      </c>
      <c r="I91" s="37">
        <v>100000</v>
      </c>
      <c r="J91" s="37">
        <v>100000</v>
      </c>
    </row>
    <row r="92" spans="1:10" s="1" customFormat="1" ht="53.25" customHeight="1" x14ac:dyDescent="0.2">
      <c r="A92" s="12" t="s">
        <v>154</v>
      </c>
      <c r="B92" s="73" t="s">
        <v>138</v>
      </c>
      <c r="C92" s="74"/>
      <c r="D92" s="29" t="s">
        <v>32</v>
      </c>
      <c r="E92" s="12" t="s">
        <v>137</v>
      </c>
      <c r="F92" s="12" t="s">
        <v>145</v>
      </c>
      <c r="G92" s="12"/>
      <c r="H92" s="33">
        <f>H93</f>
        <v>43440</v>
      </c>
      <c r="I92" s="33">
        <f t="shared" ref="I92:J93" si="32">I93</f>
        <v>43440</v>
      </c>
      <c r="J92" s="33">
        <f t="shared" si="32"/>
        <v>43440</v>
      </c>
    </row>
    <row r="93" spans="1:10" s="1" customFormat="1" ht="72.75" customHeight="1" x14ac:dyDescent="0.2">
      <c r="A93" s="12" t="s">
        <v>155</v>
      </c>
      <c r="B93" s="73" t="s">
        <v>220</v>
      </c>
      <c r="C93" s="74"/>
      <c r="D93" s="29" t="s">
        <v>32</v>
      </c>
      <c r="E93" s="12" t="s">
        <v>137</v>
      </c>
      <c r="F93" s="12" t="s">
        <v>145</v>
      </c>
      <c r="G93" s="12" t="s">
        <v>222</v>
      </c>
      <c r="H93" s="33">
        <f>H94</f>
        <v>43440</v>
      </c>
      <c r="I93" s="33">
        <f t="shared" si="32"/>
        <v>43440</v>
      </c>
      <c r="J93" s="33">
        <f t="shared" si="32"/>
        <v>43440</v>
      </c>
    </row>
    <row r="94" spans="1:10" s="1" customFormat="1" ht="34.5" customHeight="1" x14ac:dyDescent="0.2">
      <c r="A94" s="29" t="s">
        <v>156</v>
      </c>
      <c r="B94" s="67" t="s">
        <v>38</v>
      </c>
      <c r="C94" s="68"/>
      <c r="D94" s="29" t="s">
        <v>32</v>
      </c>
      <c r="E94" s="29" t="s">
        <v>137</v>
      </c>
      <c r="F94" s="29" t="s">
        <v>145</v>
      </c>
      <c r="G94" s="29" t="s">
        <v>37</v>
      </c>
      <c r="H94" s="37">
        <v>43440</v>
      </c>
      <c r="I94" s="37">
        <v>43440</v>
      </c>
      <c r="J94" s="37">
        <v>43440</v>
      </c>
    </row>
    <row r="95" spans="1:10" s="1" customFormat="1" ht="29.25" customHeight="1" x14ac:dyDescent="0.2">
      <c r="A95" s="32" t="s">
        <v>159</v>
      </c>
      <c r="B95" s="73" t="s">
        <v>231</v>
      </c>
      <c r="C95" s="74"/>
      <c r="D95" s="28"/>
      <c r="E95" s="31"/>
      <c r="F95" s="31"/>
      <c r="G95" s="31"/>
      <c r="H95" s="39">
        <f>H96+H100+H104</f>
        <v>4870905</v>
      </c>
      <c r="I95" s="39">
        <f t="shared" ref="I95:J95" si="33">I96+I100+I104</f>
        <v>4037550.51</v>
      </c>
      <c r="J95" s="39">
        <f t="shared" si="33"/>
        <v>3785211.26</v>
      </c>
    </row>
    <row r="96" spans="1:10" s="1" customFormat="1" ht="28.5" customHeight="1" x14ac:dyDescent="0.2">
      <c r="A96" s="12" t="s">
        <v>162</v>
      </c>
      <c r="B96" s="73" t="s">
        <v>150</v>
      </c>
      <c r="C96" s="74"/>
      <c r="D96" s="29" t="s">
        <v>32</v>
      </c>
      <c r="E96" s="12" t="s">
        <v>149</v>
      </c>
      <c r="F96" s="12"/>
      <c r="G96" s="12"/>
      <c r="H96" s="33">
        <f>H97</f>
        <v>84445</v>
      </c>
      <c r="I96" s="33">
        <f t="shared" ref="I96:J98" si="34">I97</f>
        <v>84445</v>
      </c>
      <c r="J96" s="33">
        <f t="shared" si="34"/>
        <v>84445</v>
      </c>
    </row>
    <row r="97" spans="1:10" s="1" customFormat="1" ht="62.25" customHeight="1" x14ac:dyDescent="0.2">
      <c r="A97" s="12" t="s">
        <v>163</v>
      </c>
      <c r="B97" s="73" t="s">
        <v>153</v>
      </c>
      <c r="C97" s="74"/>
      <c r="D97" s="29" t="s">
        <v>32</v>
      </c>
      <c r="E97" s="12" t="s">
        <v>149</v>
      </c>
      <c r="F97" s="12" t="s">
        <v>152</v>
      </c>
      <c r="G97" s="12"/>
      <c r="H97" s="33">
        <f>H98</f>
        <v>84445</v>
      </c>
      <c r="I97" s="33">
        <f t="shared" si="34"/>
        <v>84445</v>
      </c>
      <c r="J97" s="33">
        <f t="shared" si="34"/>
        <v>84445</v>
      </c>
    </row>
    <row r="98" spans="1:10" s="1" customFormat="1" ht="66" customHeight="1" x14ac:dyDescent="0.2">
      <c r="A98" s="12" t="s">
        <v>164</v>
      </c>
      <c r="B98" s="73" t="s">
        <v>220</v>
      </c>
      <c r="C98" s="74"/>
      <c r="D98" s="29" t="s">
        <v>32</v>
      </c>
      <c r="E98" s="12" t="s">
        <v>149</v>
      </c>
      <c r="F98" s="12" t="s">
        <v>152</v>
      </c>
      <c r="G98" s="12" t="s">
        <v>222</v>
      </c>
      <c r="H98" s="33">
        <f>H99</f>
        <v>84445</v>
      </c>
      <c r="I98" s="33">
        <f t="shared" si="34"/>
        <v>84445</v>
      </c>
      <c r="J98" s="33">
        <f t="shared" si="34"/>
        <v>84445</v>
      </c>
    </row>
    <row r="99" spans="1:10" s="1" customFormat="1" ht="36.75" customHeight="1" x14ac:dyDescent="0.2">
      <c r="A99" s="29" t="s">
        <v>167</v>
      </c>
      <c r="B99" s="67" t="s">
        <v>38</v>
      </c>
      <c r="C99" s="68"/>
      <c r="D99" s="29" t="s">
        <v>32</v>
      </c>
      <c r="E99" s="29" t="s">
        <v>149</v>
      </c>
      <c r="F99" s="29" t="s">
        <v>152</v>
      </c>
      <c r="G99" s="29" t="s">
        <v>37</v>
      </c>
      <c r="H99" s="37">
        <v>84445</v>
      </c>
      <c r="I99" s="37">
        <v>84445</v>
      </c>
      <c r="J99" s="37">
        <v>84445</v>
      </c>
    </row>
    <row r="100" spans="1:10" s="1" customFormat="1" ht="44.25" customHeight="1" x14ac:dyDescent="0.2">
      <c r="A100" s="12" t="s">
        <v>170</v>
      </c>
      <c r="B100" s="73" t="s">
        <v>158</v>
      </c>
      <c r="C100" s="74"/>
      <c r="D100" s="29" t="s">
        <v>32</v>
      </c>
      <c r="E100" s="12" t="s">
        <v>157</v>
      </c>
      <c r="F100" s="12"/>
      <c r="G100" s="12"/>
      <c r="H100" s="33">
        <f>H101</f>
        <v>92600</v>
      </c>
      <c r="I100" s="33">
        <f t="shared" ref="I100:J102" si="35">I101</f>
        <v>92600</v>
      </c>
      <c r="J100" s="33">
        <f t="shared" si="35"/>
        <v>92600</v>
      </c>
    </row>
    <row r="101" spans="1:10" s="1" customFormat="1" ht="86.25" customHeight="1" x14ac:dyDescent="0.2">
      <c r="A101" s="12" t="s">
        <v>171</v>
      </c>
      <c r="B101" s="73" t="s">
        <v>161</v>
      </c>
      <c r="C101" s="74"/>
      <c r="D101" s="29" t="s">
        <v>32</v>
      </c>
      <c r="E101" s="12" t="s">
        <v>157</v>
      </c>
      <c r="F101" s="12" t="s">
        <v>160</v>
      </c>
      <c r="G101" s="12"/>
      <c r="H101" s="33">
        <f>H102</f>
        <v>92600</v>
      </c>
      <c r="I101" s="33">
        <f t="shared" si="35"/>
        <v>92600</v>
      </c>
      <c r="J101" s="33">
        <f t="shared" si="35"/>
        <v>92600</v>
      </c>
    </row>
    <row r="102" spans="1:10" s="1" customFormat="1" ht="70.5" customHeight="1" x14ac:dyDescent="0.2">
      <c r="A102" s="12" t="s">
        <v>172</v>
      </c>
      <c r="B102" s="73" t="s">
        <v>220</v>
      </c>
      <c r="C102" s="74"/>
      <c r="D102" s="29" t="s">
        <v>32</v>
      </c>
      <c r="E102" s="12" t="s">
        <v>157</v>
      </c>
      <c r="F102" s="12" t="s">
        <v>160</v>
      </c>
      <c r="G102" s="12" t="s">
        <v>222</v>
      </c>
      <c r="H102" s="33">
        <f>H103</f>
        <v>92600</v>
      </c>
      <c r="I102" s="33">
        <f t="shared" si="35"/>
        <v>92600</v>
      </c>
      <c r="J102" s="33">
        <f t="shared" si="35"/>
        <v>92600</v>
      </c>
    </row>
    <row r="103" spans="1:10" s="1" customFormat="1" ht="31.5" customHeight="1" x14ac:dyDescent="0.2">
      <c r="A103" s="29" t="s">
        <v>175</v>
      </c>
      <c r="B103" s="67" t="s">
        <v>38</v>
      </c>
      <c r="C103" s="68"/>
      <c r="D103" s="29" t="s">
        <v>32</v>
      </c>
      <c r="E103" s="29" t="s">
        <v>157</v>
      </c>
      <c r="F103" s="29" t="s">
        <v>160</v>
      </c>
      <c r="G103" s="29" t="s">
        <v>37</v>
      </c>
      <c r="H103" s="37">
        <v>92600</v>
      </c>
      <c r="I103" s="37">
        <v>92600</v>
      </c>
      <c r="J103" s="37">
        <v>92600</v>
      </c>
    </row>
    <row r="104" spans="1:10" s="1" customFormat="1" ht="23.25" customHeight="1" x14ac:dyDescent="0.2">
      <c r="A104" s="12" t="s">
        <v>176</v>
      </c>
      <c r="B104" s="73" t="s">
        <v>166</v>
      </c>
      <c r="C104" s="74"/>
      <c r="D104" s="29" t="s">
        <v>32</v>
      </c>
      <c r="E104" s="12" t="s">
        <v>165</v>
      </c>
      <c r="F104" s="12"/>
      <c r="G104" s="12"/>
      <c r="H104" s="33">
        <f>H105+H108+H114+H117+H120+H111+H123</f>
        <v>4693860</v>
      </c>
      <c r="I104" s="33">
        <f>I105+I108+I114+I117+I120</f>
        <v>3860505.51</v>
      </c>
      <c r="J104" s="33">
        <f>J105+J108+J114+J117+J120</f>
        <v>3608166.26</v>
      </c>
    </row>
    <row r="105" spans="1:10" s="1" customFormat="1" ht="50.25" customHeight="1" x14ac:dyDescent="0.2">
      <c r="A105" s="12" t="s">
        <v>177</v>
      </c>
      <c r="B105" s="73" t="s">
        <v>169</v>
      </c>
      <c r="C105" s="74"/>
      <c r="D105" s="29" t="s">
        <v>32</v>
      </c>
      <c r="E105" s="12" t="s">
        <v>165</v>
      </c>
      <c r="F105" s="12" t="s">
        <v>168</v>
      </c>
      <c r="G105" s="12"/>
      <c r="H105" s="33">
        <v>1432580</v>
      </c>
      <c r="I105" s="33">
        <v>1468619</v>
      </c>
      <c r="J105" s="33">
        <v>1362146</v>
      </c>
    </row>
    <row r="106" spans="1:10" s="1" customFormat="1" ht="69" customHeight="1" x14ac:dyDescent="0.2">
      <c r="A106" s="12" t="s">
        <v>180</v>
      </c>
      <c r="B106" s="73" t="s">
        <v>220</v>
      </c>
      <c r="C106" s="74"/>
      <c r="D106" s="29" t="s">
        <v>32</v>
      </c>
      <c r="E106" s="12" t="s">
        <v>165</v>
      </c>
      <c r="F106" s="12" t="s">
        <v>168</v>
      </c>
      <c r="G106" s="12" t="s">
        <v>222</v>
      </c>
      <c r="H106" s="33">
        <v>1432580</v>
      </c>
      <c r="I106" s="33">
        <v>1468619</v>
      </c>
      <c r="J106" s="33">
        <v>1362146</v>
      </c>
    </row>
    <row r="107" spans="1:10" s="1" customFormat="1" ht="35.25" customHeight="1" x14ac:dyDescent="0.2">
      <c r="A107" s="29" t="s">
        <v>181</v>
      </c>
      <c r="B107" s="67" t="s">
        <v>38</v>
      </c>
      <c r="C107" s="68"/>
      <c r="D107" s="29" t="s">
        <v>32</v>
      </c>
      <c r="E107" s="29" t="s">
        <v>165</v>
      </c>
      <c r="F107" s="29" t="s">
        <v>168</v>
      </c>
      <c r="G107" s="29" t="s">
        <v>37</v>
      </c>
      <c r="H107" s="37">
        <v>1432580</v>
      </c>
      <c r="I107" s="37">
        <v>1468619</v>
      </c>
      <c r="J107" s="37">
        <v>1362146</v>
      </c>
    </row>
    <row r="108" spans="1:10" s="1" customFormat="1" ht="73.5" customHeight="1" x14ac:dyDescent="0.2">
      <c r="A108" s="12" t="s">
        <v>182</v>
      </c>
      <c r="B108" s="73" t="s">
        <v>174</v>
      </c>
      <c r="C108" s="74"/>
      <c r="D108" s="29" t="s">
        <v>32</v>
      </c>
      <c r="E108" s="12" t="s">
        <v>165</v>
      </c>
      <c r="F108" s="12" t="s">
        <v>173</v>
      </c>
      <c r="G108" s="12"/>
      <c r="H108" s="33">
        <f>H109</f>
        <v>36000</v>
      </c>
      <c r="I108" s="33">
        <f t="shared" ref="I108:J109" si="36">I109</f>
        <v>36000</v>
      </c>
      <c r="J108" s="33">
        <f t="shared" si="36"/>
        <v>36000</v>
      </c>
    </row>
    <row r="109" spans="1:10" s="1" customFormat="1" ht="69.75" customHeight="1" x14ac:dyDescent="0.2">
      <c r="A109" s="12" t="s">
        <v>185</v>
      </c>
      <c r="B109" s="73" t="s">
        <v>220</v>
      </c>
      <c r="C109" s="74"/>
      <c r="D109" s="29" t="s">
        <v>32</v>
      </c>
      <c r="E109" s="12" t="s">
        <v>165</v>
      </c>
      <c r="F109" s="12" t="s">
        <v>173</v>
      </c>
      <c r="G109" s="12" t="s">
        <v>222</v>
      </c>
      <c r="H109" s="33">
        <f>H110</f>
        <v>36000</v>
      </c>
      <c r="I109" s="33">
        <f t="shared" si="36"/>
        <v>36000</v>
      </c>
      <c r="J109" s="33">
        <f t="shared" si="36"/>
        <v>36000</v>
      </c>
    </row>
    <row r="110" spans="1:10" s="1" customFormat="1" ht="24" customHeight="1" x14ac:dyDescent="0.2">
      <c r="A110" s="32" t="s">
        <v>186</v>
      </c>
      <c r="B110" s="67" t="s">
        <v>38</v>
      </c>
      <c r="C110" s="68"/>
      <c r="D110" s="32" t="s">
        <v>32</v>
      </c>
      <c r="E110" s="32" t="s">
        <v>165</v>
      </c>
      <c r="F110" s="32" t="s">
        <v>173</v>
      </c>
      <c r="G110" s="32" t="s">
        <v>37</v>
      </c>
      <c r="H110" s="40">
        <v>36000</v>
      </c>
      <c r="I110" s="40">
        <v>36000</v>
      </c>
      <c r="J110" s="40">
        <v>36000</v>
      </c>
    </row>
    <row r="111" spans="1:10" s="1" customFormat="1" ht="63.75" customHeight="1" x14ac:dyDescent="0.2">
      <c r="A111" s="30" t="s">
        <v>187</v>
      </c>
      <c r="B111" s="79" t="s">
        <v>276</v>
      </c>
      <c r="C111" s="79"/>
      <c r="D111" s="12" t="s">
        <v>32</v>
      </c>
      <c r="E111" s="12" t="s">
        <v>165</v>
      </c>
      <c r="F111" s="12" t="s">
        <v>277</v>
      </c>
      <c r="G111" s="12"/>
      <c r="H111" s="33">
        <v>1206100</v>
      </c>
      <c r="I111" s="33">
        <v>0</v>
      </c>
      <c r="J111" s="33">
        <v>0</v>
      </c>
    </row>
    <row r="112" spans="1:10" s="1" customFormat="1" ht="66.75" customHeight="1" x14ac:dyDescent="0.2">
      <c r="A112" s="30" t="s">
        <v>190</v>
      </c>
      <c r="B112" s="73" t="s">
        <v>220</v>
      </c>
      <c r="C112" s="74"/>
      <c r="D112" s="30" t="s">
        <v>32</v>
      </c>
      <c r="E112" s="30" t="s">
        <v>165</v>
      </c>
      <c r="F112" s="30" t="s">
        <v>277</v>
      </c>
      <c r="G112" s="12" t="s">
        <v>222</v>
      </c>
      <c r="H112" s="36">
        <v>1206100</v>
      </c>
      <c r="I112" s="36">
        <v>0</v>
      </c>
      <c r="J112" s="36">
        <v>0</v>
      </c>
    </row>
    <row r="113" spans="1:10" s="1" customFormat="1" ht="39.75" customHeight="1" x14ac:dyDescent="0.2">
      <c r="A113" s="30" t="s">
        <v>191</v>
      </c>
      <c r="B113" s="80" t="s">
        <v>38</v>
      </c>
      <c r="C113" s="80"/>
      <c r="D113" s="30" t="s">
        <v>32</v>
      </c>
      <c r="E113" s="30" t="s">
        <v>165</v>
      </c>
      <c r="F113" s="30" t="s">
        <v>277</v>
      </c>
      <c r="G113" s="30" t="s">
        <v>37</v>
      </c>
      <c r="H113" s="36">
        <v>1206100</v>
      </c>
      <c r="I113" s="36">
        <v>0</v>
      </c>
      <c r="J113" s="36">
        <v>0</v>
      </c>
    </row>
    <row r="114" spans="1:10" s="1" customFormat="1" ht="51" customHeight="1" x14ac:dyDescent="0.2">
      <c r="A114" s="12" t="s">
        <v>192</v>
      </c>
      <c r="B114" s="73" t="s">
        <v>179</v>
      </c>
      <c r="C114" s="74"/>
      <c r="D114" s="29" t="s">
        <v>32</v>
      </c>
      <c r="E114" s="41" t="s">
        <v>165</v>
      </c>
      <c r="F114" s="41" t="s">
        <v>178</v>
      </c>
      <c r="G114" s="41"/>
      <c r="H114" s="42">
        <f>H115</f>
        <v>137650</v>
      </c>
      <c r="I114" s="42">
        <f t="shared" ref="I114:J115" si="37">I115</f>
        <v>138000</v>
      </c>
      <c r="J114" s="42">
        <f t="shared" si="37"/>
        <v>138000</v>
      </c>
    </row>
    <row r="115" spans="1:10" s="1" customFormat="1" ht="69.75" customHeight="1" x14ac:dyDescent="0.2">
      <c r="A115" s="12" t="s">
        <v>195</v>
      </c>
      <c r="B115" s="73" t="s">
        <v>220</v>
      </c>
      <c r="C115" s="74"/>
      <c r="D115" s="29" t="s">
        <v>32</v>
      </c>
      <c r="E115" s="12" t="s">
        <v>165</v>
      </c>
      <c r="F115" s="12" t="s">
        <v>178</v>
      </c>
      <c r="G115" s="12" t="s">
        <v>222</v>
      </c>
      <c r="H115" s="33">
        <f>H116</f>
        <v>137650</v>
      </c>
      <c r="I115" s="33">
        <f t="shared" si="37"/>
        <v>138000</v>
      </c>
      <c r="J115" s="33">
        <f t="shared" si="37"/>
        <v>138000</v>
      </c>
    </row>
    <row r="116" spans="1:10" s="1" customFormat="1" ht="38.25" customHeight="1" x14ac:dyDescent="0.2">
      <c r="A116" s="29" t="s">
        <v>198</v>
      </c>
      <c r="B116" s="67" t="s">
        <v>38</v>
      </c>
      <c r="C116" s="68"/>
      <c r="D116" s="29" t="s">
        <v>32</v>
      </c>
      <c r="E116" s="29" t="s">
        <v>165</v>
      </c>
      <c r="F116" s="29" t="s">
        <v>178</v>
      </c>
      <c r="G116" s="29" t="s">
        <v>37</v>
      </c>
      <c r="H116" s="37">
        <v>137650</v>
      </c>
      <c r="I116" s="37">
        <v>138000</v>
      </c>
      <c r="J116" s="37">
        <v>138000</v>
      </c>
    </row>
    <row r="117" spans="1:10" s="1" customFormat="1" ht="71.25" customHeight="1" x14ac:dyDescent="0.2">
      <c r="A117" s="12" t="s">
        <v>199</v>
      </c>
      <c r="B117" s="73" t="s">
        <v>184</v>
      </c>
      <c r="C117" s="74"/>
      <c r="D117" s="29" t="s">
        <v>32</v>
      </c>
      <c r="E117" s="12" t="s">
        <v>165</v>
      </c>
      <c r="F117" s="12" t="s">
        <v>183</v>
      </c>
      <c r="G117" s="12"/>
      <c r="H117" s="33">
        <f>H118</f>
        <v>431530</v>
      </c>
      <c r="I117" s="33">
        <f t="shared" ref="I117:J118" si="38">I118</f>
        <v>430000</v>
      </c>
      <c r="J117" s="33">
        <f t="shared" si="38"/>
        <v>430000</v>
      </c>
    </row>
    <row r="118" spans="1:10" s="1" customFormat="1" ht="81.75" customHeight="1" x14ac:dyDescent="0.2">
      <c r="A118" s="12" t="s">
        <v>200</v>
      </c>
      <c r="B118" s="73" t="s">
        <v>220</v>
      </c>
      <c r="C118" s="74"/>
      <c r="D118" s="29" t="s">
        <v>32</v>
      </c>
      <c r="E118" s="12" t="s">
        <v>165</v>
      </c>
      <c r="F118" s="12" t="s">
        <v>183</v>
      </c>
      <c r="G118" s="12" t="s">
        <v>222</v>
      </c>
      <c r="H118" s="33">
        <f>H119</f>
        <v>431530</v>
      </c>
      <c r="I118" s="33">
        <f t="shared" si="38"/>
        <v>430000</v>
      </c>
      <c r="J118" s="33">
        <f t="shared" si="38"/>
        <v>430000</v>
      </c>
    </row>
    <row r="119" spans="1:10" s="1" customFormat="1" ht="31.5" customHeight="1" x14ac:dyDescent="0.2">
      <c r="A119" s="29" t="s">
        <v>203</v>
      </c>
      <c r="B119" s="67" t="s">
        <v>38</v>
      </c>
      <c r="C119" s="68"/>
      <c r="D119" s="29" t="s">
        <v>32</v>
      </c>
      <c r="E119" s="29" t="s">
        <v>165</v>
      </c>
      <c r="F119" s="29" t="s">
        <v>183</v>
      </c>
      <c r="G119" s="29" t="s">
        <v>37</v>
      </c>
      <c r="H119" s="37">
        <v>431530</v>
      </c>
      <c r="I119" s="37">
        <v>430000</v>
      </c>
      <c r="J119" s="37">
        <v>430000</v>
      </c>
    </row>
    <row r="120" spans="1:10" s="1" customFormat="1" ht="57" customHeight="1" x14ac:dyDescent="0.2">
      <c r="A120" s="12" t="s">
        <v>206</v>
      </c>
      <c r="B120" s="73" t="s">
        <v>189</v>
      </c>
      <c r="C120" s="74"/>
      <c r="D120" s="29" t="s">
        <v>32</v>
      </c>
      <c r="E120" s="12" t="s">
        <v>165</v>
      </c>
      <c r="F120" s="12" t="s">
        <v>188</v>
      </c>
      <c r="G120" s="12"/>
      <c r="H120" s="33">
        <f>H121</f>
        <v>1200000</v>
      </c>
      <c r="I120" s="33">
        <f t="shared" ref="I120:J121" si="39">I121</f>
        <v>1787886.51</v>
      </c>
      <c r="J120" s="33">
        <f t="shared" si="39"/>
        <v>1642020.26</v>
      </c>
    </row>
    <row r="121" spans="1:10" s="1" customFormat="1" ht="70.5" customHeight="1" x14ac:dyDescent="0.2">
      <c r="A121" s="12" t="s">
        <v>264</v>
      </c>
      <c r="B121" s="73" t="s">
        <v>220</v>
      </c>
      <c r="C121" s="74"/>
      <c r="D121" s="29" t="s">
        <v>32</v>
      </c>
      <c r="E121" s="12" t="s">
        <v>165</v>
      </c>
      <c r="F121" s="12" t="s">
        <v>188</v>
      </c>
      <c r="G121" s="12" t="s">
        <v>222</v>
      </c>
      <c r="H121" s="33">
        <f>H122</f>
        <v>1200000</v>
      </c>
      <c r="I121" s="33">
        <f t="shared" si="39"/>
        <v>1787886.51</v>
      </c>
      <c r="J121" s="33">
        <f t="shared" si="39"/>
        <v>1642020.26</v>
      </c>
    </row>
    <row r="122" spans="1:10" s="1" customFormat="1" ht="35.25" customHeight="1" x14ac:dyDescent="0.2">
      <c r="A122" s="32" t="s">
        <v>209</v>
      </c>
      <c r="B122" s="71" t="s">
        <v>38</v>
      </c>
      <c r="C122" s="72"/>
      <c r="D122" s="32" t="s">
        <v>32</v>
      </c>
      <c r="E122" s="32" t="s">
        <v>165</v>
      </c>
      <c r="F122" s="32" t="s">
        <v>188</v>
      </c>
      <c r="G122" s="32" t="s">
        <v>37</v>
      </c>
      <c r="H122" s="40">
        <v>1200000</v>
      </c>
      <c r="I122" s="40">
        <v>1787886.51</v>
      </c>
      <c r="J122" s="40">
        <v>1642020.26</v>
      </c>
    </row>
    <row r="123" spans="1:10" s="1" customFormat="1" ht="54.75" customHeight="1" x14ac:dyDescent="0.2">
      <c r="A123" s="12" t="s">
        <v>212</v>
      </c>
      <c r="B123" s="79" t="s">
        <v>278</v>
      </c>
      <c r="C123" s="79"/>
      <c r="D123" s="12" t="s">
        <v>32</v>
      </c>
      <c r="E123" s="12" t="s">
        <v>165</v>
      </c>
      <c r="F123" s="12" t="s">
        <v>279</v>
      </c>
      <c r="G123" s="12"/>
      <c r="H123" s="33">
        <v>250000</v>
      </c>
      <c r="I123" s="33">
        <v>0</v>
      </c>
      <c r="J123" s="33">
        <v>0</v>
      </c>
    </row>
    <row r="124" spans="1:10" s="1" customFormat="1" ht="69" customHeight="1" x14ac:dyDescent="0.2">
      <c r="A124" s="30" t="s">
        <v>214</v>
      </c>
      <c r="B124" s="81" t="s">
        <v>220</v>
      </c>
      <c r="C124" s="81"/>
      <c r="D124" s="12" t="s">
        <v>32</v>
      </c>
      <c r="E124" s="12" t="s">
        <v>165</v>
      </c>
      <c r="F124" s="30" t="s">
        <v>279</v>
      </c>
      <c r="G124" s="30" t="s">
        <v>222</v>
      </c>
      <c r="H124" s="36">
        <v>250000</v>
      </c>
      <c r="I124" s="36">
        <v>0</v>
      </c>
      <c r="J124" s="36">
        <v>0</v>
      </c>
    </row>
    <row r="125" spans="1:10" s="1" customFormat="1" ht="30" customHeight="1" x14ac:dyDescent="0.2">
      <c r="A125" s="30" t="s">
        <v>215</v>
      </c>
      <c r="B125" s="80" t="s">
        <v>38</v>
      </c>
      <c r="C125" s="80"/>
      <c r="D125" s="30" t="s">
        <v>32</v>
      </c>
      <c r="E125" s="30" t="s">
        <v>165</v>
      </c>
      <c r="F125" s="30" t="s">
        <v>279</v>
      </c>
      <c r="G125" s="30" t="s">
        <v>37</v>
      </c>
      <c r="H125" s="36">
        <v>250000</v>
      </c>
      <c r="I125" s="36">
        <v>0</v>
      </c>
      <c r="J125" s="36">
        <v>0</v>
      </c>
    </row>
    <row r="126" spans="1:10" s="10" customFormat="1" ht="29.25" customHeight="1" x14ac:dyDescent="0.2">
      <c r="A126" s="31" t="s">
        <v>216</v>
      </c>
      <c r="B126" s="77" t="s">
        <v>232</v>
      </c>
      <c r="C126" s="78"/>
      <c r="D126" s="28" t="s">
        <v>32</v>
      </c>
      <c r="E126" s="31" t="s">
        <v>233</v>
      </c>
      <c r="F126" s="31"/>
      <c r="G126" s="31"/>
      <c r="H126" s="39">
        <f>H127</f>
        <v>40000</v>
      </c>
      <c r="I126" s="39">
        <f t="shared" ref="I126:J129" si="40">I127</f>
        <v>40000</v>
      </c>
      <c r="J126" s="39">
        <f t="shared" si="40"/>
        <v>40000</v>
      </c>
    </row>
    <row r="127" spans="1:10" s="1" customFormat="1" ht="26.25" customHeight="1" x14ac:dyDescent="0.2">
      <c r="A127" s="12" t="s">
        <v>265</v>
      </c>
      <c r="B127" s="73" t="s">
        <v>194</v>
      </c>
      <c r="C127" s="74"/>
      <c r="D127" s="29" t="s">
        <v>32</v>
      </c>
      <c r="E127" s="12" t="s">
        <v>193</v>
      </c>
      <c r="F127" s="12"/>
      <c r="G127" s="12"/>
      <c r="H127" s="33">
        <f>H128</f>
        <v>40000</v>
      </c>
      <c r="I127" s="33">
        <f t="shared" si="40"/>
        <v>40000</v>
      </c>
      <c r="J127" s="33">
        <f t="shared" si="40"/>
        <v>40000</v>
      </c>
    </row>
    <row r="128" spans="1:10" s="1" customFormat="1" ht="41.25" customHeight="1" x14ac:dyDescent="0.2">
      <c r="A128" s="12" t="s">
        <v>266</v>
      </c>
      <c r="B128" s="73" t="s">
        <v>197</v>
      </c>
      <c r="C128" s="74"/>
      <c r="D128" s="29" t="s">
        <v>32</v>
      </c>
      <c r="E128" s="12" t="s">
        <v>193</v>
      </c>
      <c r="F128" s="12" t="s">
        <v>196</v>
      </c>
      <c r="G128" s="12"/>
      <c r="H128" s="33">
        <f>H129</f>
        <v>40000</v>
      </c>
      <c r="I128" s="33">
        <f t="shared" si="40"/>
        <v>40000</v>
      </c>
      <c r="J128" s="33">
        <f t="shared" si="40"/>
        <v>40000</v>
      </c>
    </row>
    <row r="129" spans="1:10" s="1" customFormat="1" ht="71.25" customHeight="1" x14ac:dyDescent="0.2">
      <c r="A129" s="12" t="s">
        <v>267</v>
      </c>
      <c r="B129" s="73" t="s">
        <v>220</v>
      </c>
      <c r="C129" s="74"/>
      <c r="D129" s="29" t="s">
        <v>32</v>
      </c>
      <c r="E129" s="12" t="s">
        <v>193</v>
      </c>
      <c r="F129" s="12" t="s">
        <v>196</v>
      </c>
      <c r="G129" s="12" t="s">
        <v>222</v>
      </c>
      <c r="H129" s="33">
        <f>H130</f>
        <v>40000</v>
      </c>
      <c r="I129" s="33">
        <f t="shared" si="40"/>
        <v>40000</v>
      </c>
      <c r="J129" s="33">
        <f t="shared" si="40"/>
        <v>40000</v>
      </c>
    </row>
    <row r="130" spans="1:10" s="1" customFormat="1" ht="33" customHeight="1" x14ac:dyDescent="0.2">
      <c r="A130" s="29" t="s">
        <v>268</v>
      </c>
      <c r="B130" s="67" t="s">
        <v>38</v>
      </c>
      <c r="C130" s="68"/>
      <c r="D130" s="29" t="s">
        <v>32</v>
      </c>
      <c r="E130" s="29" t="s">
        <v>193</v>
      </c>
      <c r="F130" s="29" t="s">
        <v>196</v>
      </c>
      <c r="G130" s="29" t="s">
        <v>37</v>
      </c>
      <c r="H130" s="37">
        <v>40000</v>
      </c>
      <c r="I130" s="37">
        <v>40000</v>
      </c>
      <c r="J130" s="37">
        <v>40000</v>
      </c>
    </row>
    <row r="131" spans="1:10" s="10" customFormat="1" ht="26.25" customHeight="1" x14ac:dyDescent="0.2">
      <c r="A131" s="31" t="s">
        <v>269</v>
      </c>
      <c r="B131" s="73" t="s">
        <v>234</v>
      </c>
      <c r="C131" s="74"/>
      <c r="D131" s="28" t="s">
        <v>32</v>
      </c>
      <c r="E131" s="31" t="s">
        <v>274</v>
      </c>
      <c r="F131" s="31"/>
      <c r="G131" s="31"/>
      <c r="H131" s="39">
        <f>H132</f>
        <v>408548</v>
      </c>
      <c r="I131" s="39">
        <f t="shared" ref="I131:J134" si="41">I132</f>
        <v>409000</v>
      </c>
      <c r="J131" s="39">
        <f t="shared" si="41"/>
        <v>409000</v>
      </c>
    </row>
    <row r="132" spans="1:10" s="1" customFormat="1" ht="25.5" customHeight="1" x14ac:dyDescent="0.2">
      <c r="A132" s="12" t="s">
        <v>281</v>
      </c>
      <c r="B132" s="73" t="s">
        <v>202</v>
      </c>
      <c r="C132" s="74"/>
      <c r="D132" s="29" t="s">
        <v>32</v>
      </c>
      <c r="E132" s="12" t="s">
        <v>201</v>
      </c>
      <c r="F132" s="12"/>
      <c r="G132" s="12"/>
      <c r="H132" s="33">
        <f>H133</f>
        <v>408548</v>
      </c>
      <c r="I132" s="33">
        <f t="shared" si="41"/>
        <v>409000</v>
      </c>
      <c r="J132" s="33">
        <f t="shared" si="41"/>
        <v>409000</v>
      </c>
    </row>
    <row r="133" spans="1:10" s="1" customFormat="1" ht="40.5" customHeight="1" x14ac:dyDescent="0.2">
      <c r="A133" s="12" t="s">
        <v>282</v>
      </c>
      <c r="B133" s="73" t="s">
        <v>205</v>
      </c>
      <c r="C133" s="74"/>
      <c r="D133" s="29" t="s">
        <v>32</v>
      </c>
      <c r="E133" s="12" t="s">
        <v>201</v>
      </c>
      <c r="F133" s="12" t="s">
        <v>204</v>
      </c>
      <c r="G133" s="12"/>
      <c r="H133" s="33">
        <f>H134</f>
        <v>408548</v>
      </c>
      <c r="I133" s="33">
        <f t="shared" si="41"/>
        <v>409000</v>
      </c>
      <c r="J133" s="33">
        <f t="shared" si="41"/>
        <v>409000</v>
      </c>
    </row>
    <row r="134" spans="1:10" s="1" customFormat="1" ht="61.5" customHeight="1" x14ac:dyDescent="0.2">
      <c r="A134" s="12" t="s">
        <v>219</v>
      </c>
      <c r="B134" s="73" t="s">
        <v>235</v>
      </c>
      <c r="C134" s="74"/>
      <c r="D134" s="29" t="s">
        <v>32</v>
      </c>
      <c r="E134" s="12" t="s">
        <v>201</v>
      </c>
      <c r="F134" s="12" t="s">
        <v>204</v>
      </c>
      <c r="G134" s="12" t="s">
        <v>236</v>
      </c>
      <c r="H134" s="33">
        <f>H135</f>
        <v>408548</v>
      </c>
      <c r="I134" s="33">
        <f t="shared" si="41"/>
        <v>409000</v>
      </c>
      <c r="J134" s="33">
        <f t="shared" si="41"/>
        <v>409000</v>
      </c>
    </row>
    <row r="135" spans="1:10" s="1" customFormat="1" ht="68.25" customHeight="1" x14ac:dyDescent="0.2">
      <c r="A135" s="29" t="s">
        <v>29</v>
      </c>
      <c r="B135" s="82" t="s">
        <v>208</v>
      </c>
      <c r="C135" s="83"/>
      <c r="D135" s="29" t="s">
        <v>32</v>
      </c>
      <c r="E135" s="29" t="s">
        <v>201</v>
      </c>
      <c r="F135" s="29" t="s">
        <v>204</v>
      </c>
      <c r="G135" s="29" t="s">
        <v>207</v>
      </c>
      <c r="H135" s="37">
        <v>408548</v>
      </c>
      <c r="I135" s="37">
        <v>409000</v>
      </c>
      <c r="J135" s="37">
        <v>409000</v>
      </c>
    </row>
    <row r="136" spans="1:10" s="10" customFormat="1" ht="23.25" customHeight="1" x14ac:dyDescent="0.2">
      <c r="A136" s="31" t="s">
        <v>283</v>
      </c>
      <c r="B136" s="84" t="s">
        <v>237</v>
      </c>
      <c r="C136" s="85"/>
      <c r="D136" s="28" t="s">
        <v>32</v>
      </c>
      <c r="E136" s="31" t="s">
        <v>273</v>
      </c>
      <c r="F136" s="31"/>
      <c r="G136" s="31"/>
      <c r="H136" s="39">
        <f>H137</f>
        <v>20000</v>
      </c>
      <c r="I136" s="39">
        <f t="shared" ref="I136:J136" si="42">I137</f>
        <v>20000</v>
      </c>
      <c r="J136" s="39">
        <f t="shared" si="42"/>
        <v>20000</v>
      </c>
    </row>
    <row r="137" spans="1:10" s="1" customFormat="1" ht="27" customHeight="1" x14ac:dyDescent="0.2">
      <c r="A137" s="12" t="s">
        <v>284</v>
      </c>
      <c r="B137" s="73" t="s">
        <v>211</v>
      </c>
      <c r="C137" s="74"/>
      <c r="D137" s="29" t="s">
        <v>32</v>
      </c>
      <c r="E137" s="12" t="s">
        <v>210</v>
      </c>
      <c r="F137" s="12"/>
      <c r="G137" s="12"/>
      <c r="H137" s="33">
        <f>H138</f>
        <v>20000</v>
      </c>
      <c r="I137" s="33">
        <v>20000</v>
      </c>
      <c r="J137" s="33">
        <v>20000</v>
      </c>
    </row>
    <row r="138" spans="1:10" s="1" customFormat="1" ht="78" customHeight="1" x14ac:dyDescent="0.2">
      <c r="A138" s="12" t="s">
        <v>285</v>
      </c>
      <c r="B138" s="73" t="s">
        <v>270</v>
      </c>
      <c r="C138" s="74"/>
      <c r="D138" s="29" t="s">
        <v>32</v>
      </c>
      <c r="E138" s="12" t="s">
        <v>210</v>
      </c>
      <c r="F138" s="12" t="s">
        <v>213</v>
      </c>
      <c r="G138" s="12"/>
      <c r="H138" s="33">
        <f>H139</f>
        <v>20000</v>
      </c>
      <c r="I138" s="33">
        <v>20000</v>
      </c>
      <c r="J138" s="33">
        <v>20000</v>
      </c>
    </row>
    <row r="139" spans="1:10" s="1" customFormat="1" ht="72.75" customHeight="1" x14ac:dyDescent="0.2">
      <c r="A139" s="12" t="s">
        <v>286</v>
      </c>
      <c r="B139" s="73" t="s">
        <v>220</v>
      </c>
      <c r="C139" s="74"/>
      <c r="D139" s="29" t="s">
        <v>32</v>
      </c>
      <c r="E139" s="12" t="s">
        <v>210</v>
      </c>
      <c r="F139" s="12" t="s">
        <v>213</v>
      </c>
      <c r="G139" s="12" t="s">
        <v>222</v>
      </c>
      <c r="H139" s="33">
        <f>H140</f>
        <v>20000</v>
      </c>
      <c r="I139" s="33">
        <v>20000</v>
      </c>
      <c r="J139" s="33">
        <v>20000</v>
      </c>
    </row>
    <row r="140" spans="1:10" s="1" customFormat="1" ht="40.5" customHeight="1" x14ac:dyDescent="0.2">
      <c r="A140" s="29" t="s">
        <v>287</v>
      </c>
      <c r="B140" s="67" t="s">
        <v>38</v>
      </c>
      <c r="C140" s="68"/>
      <c r="D140" s="29" t="s">
        <v>32</v>
      </c>
      <c r="E140" s="29" t="s">
        <v>210</v>
      </c>
      <c r="F140" s="29" t="s">
        <v>213</v>
      </c>
      <c r="G140" s="29" t="s">
        <v>37</v>
      </c>
      <c r="H140" s="37">
        <v>20000</v>
      </c>
      <c r="I140" s="37">
        <v>20000</v>
      </c>
      <c r="J140" s="37">
        <v>20000</v>
      </c>
    </row>
    <row r="141" spans="1:10" s="18" customFormat="1" ht="15.75" x14ac:dyDescent="0.25">
      <c r="H141" s="19"/>
      <c r="I141" s="19"/>
      <c r="J141" s="19"/>
    </row>
    <row r="142" spans="1:10" s="18" customFormat="1" ht="15.75" x14ac:dyDescent="0.25">
      <c r="H142" s="19"/>
      <c r="I142" s="19"/>
      <c r="J142" s="19"/>
    </row>
    <row r="144" spans="1:10" ht="36.75" customHeight="1" x14ac:dyDescent="0.3">
      <c r="A144" s="53" t="s">
        <v>280</v>
      </c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 ht="40.5" customHeight="1" x14ac:dyDescent="0.3">
      <c r="A145" s="21" t="s">
        <v>3</v>
      </c>
      <c r="B145" s="88" t="s">
        <v>248</v>
      </c>
      <c r="C145" s="88"/>
      <c r="D145" s="89" t="s">
        <v>249</v>
      </c>
      <c r="E145" s="89"/>
      <c r="F145" s="89"/>
      <c r="G145" s="89"/>
      <c r="H145" s="12" t="s">
        <v>250</v>
      </c>
      <c r="I145" s="12" t="s">
        <v>251</v>
      </c>
      <c r="J145" s="12" t="s">
        <v>252</v>
      </c>
    </row>
    <row r="146" spans="1:10" ht="39" customHeight="1" x14ac:dyDescent="0.3">
      <c r="A146" s="22">
        <v>1</v>
      </c>
      <c r="B146" s="90" t="s">
        <v>254</v>
      </c>
      <c r="C146" s="91"/>
      <c r="D146" s="94" t="s">
        <v>253</v>
      </c>
      <c r="E146" s="95"/>
      <c r="F146" s="95"/>
      <c r="G146" s="96"/>
      <c r="H146" s="24">
        <v>-13362167</v>
      </c>
      <c r="I146" s="24">
        <v>11612230</v>
      </c>
      <c r="J146" s="24">
        <v>11544338</v>
      </c>
    </row>
    <row r="147" spans="1:10" ht="36" customHeight="1" x14ac:dyDescent="0.3">
      <c r="A147" s="22">
        <v>2</v>
      </c>
      <c r="B147" s="90" t="s">
        <v>255</v>
      </c>
      <c r="C147" s="91"/>
      <c r="D147" s="94" t="s">
        <v>256</v>
      </c>
      <c r="E147" s="95"/>
      <c r="F147" s="95"/>
      <c r="G147" s="96"/>
      <c r="H147" s="25">
        <v>13815584.4</v>
      </c>
      <c r="I147" s="26">
        <v>11612230</v>
      </c>
      <c r="J147" s="26">
        <v>11544338</v>
      </c>
    </row>
    <row r="148" spans="1:10" ht="21" customHeight="1" x14ac:dyDescent="0.3">
      <c r="A148" s="23"/>
      <c r="B148" s="92" t="s">
        <v>243</v>
      </c>
      <c r="C148" s="93"/>
      <c r="D148" s="92"/>
      <c r="E148" s="97"/>
      <c r="F148" s="97"/>
      <c r="G148" s="93"/>
      <c r="H148" s="25">
        <f>SUM(H146:H147)</f>
        <v>453417.40000000037</v>
      </c>
      <c r="I148" s="26">
        <v>0</v>
      </c>
      <c r="J148" s="26">
        <v>0</v>
      </c>
    </row>
    <row r="149" spans="1:10" ht="12.75" customHeight="1" x14ac:dyDescent="0.3">
      <c r="A149" s="18"/>
      <c r="B149" s="18"/>
      <c r="C149" s="18"/>
      <c r="D149" s="18"/>
      <c r="E149" s="18"/>
      <c r="F149" s="18"/>
      <c r="G149" s="18"/>
      <c r="H149" s="20"/>
      <c r="I149" s="18"/>
      <c r="J149" s="18"/>
    </row>
    <row r="150" spans="1:10" ht="12.75" customHeight="1" x14ac:dyDescent="0.3">
      <c r="A150" s="18"/>
      <c r="B150" s="18"/>
      <c r="C150" s="18"/>
      <c r="D150" s="18"/>
      <c r="E150" s="18"/>
      <c r="F150" s="18"/>
      <c r="G150" s="18"/>
      <c r="H150" s="20"/>
      <c r="I150" s="18"/>
      <c r="J150" s="18"/>
    </row>
    <row r="151" spans="1:10" ht="35.25" customHeight="1" x14ac:dyDescent="0.3">
      <c r="A151" s="18"/>
      <c r="B151" s="86" t="s">
        <v>271</v>
      </c>
      <c r="C151" s="86"/>
      <c r="D151" s="18"/>
      <c r="E151" s="18"/>
      <c r="F151" s="18"/>
      <c r="G151" s="18"/>
      <c r="H151" s="87" t="s">
        <v>272</v>
      </c>
      <c r="I151" s="87"/>
      <c r="J151" s="87"/>
    </row>
    <row r="152" spans="1:10" ht="12.75" customHeight="1" x14ac:dyDescent="0.3">
      <c r="A152" s="18"/>
      <c r="B152" s="18"/>
      <c r="C152" s="18"/>
      <c r="D152" s="18"/>
      <c r="E152" s="18"/>
      <c r="F152" s="18"/>
      <c r="G152" s="18"/>
      <c r="H152" s="20"/>
      <c r="I152" s="18"/>
      <c r="J152" s="18"/>
    </row>
    <row r="153" spans="1:10" ht="12.75" customHeight="1" x14ac:dyDescent="0.3">
      <c r="A153" s="18"/>
      <c r="B153" s="18"/>
      <c r="C153" s="18"/>
      <c r="D153" s="18"/>
      <c r="E153" s="18"/>
      <c r="F153" s="18"/>
      <c r="G153" s="18"/>
      <c r="H153" s="20"/>
      <c r="I153" s="18"/>
      <c r="J153" s="18"/>
    </row>
    <row r="154" spans="1:10" ht="12.75" customHeight="1" x14ac:dyDescent="0.3">
      <c r="A154" s="18"/>
      <c r="B154" s="18"/>
      <c r="C154" s="18"/>
      <c r="D154" s="18"/>
      <c r="E154" s="18"/>
      <c r="F154" s="18"/>
      <c r="G154" s="18"/>
      <c r="H154" s="20"/>
      <c r="I154" s="18"/>
      <c r="J154" s="18"/>
    </row>
    <row r="155" spans="1:10" ht="12.75" customHeight="1" x14ac:dyDescent="0.3">
      <c r="A155" s="18"/>
      <c r="B155" s="18"/>
      <c r="C155" s="18"/>
      <c r="D155" s="18"/>
      <c r="E155" s="18"/>
      <c r="F155" s="18"/>
      <c r="G155" s="18"/>
      <c r="H155" s="20"/>
      <c r="I155" s="18"/>
      <c r="J155" s="18"/>
    </row>
    <row r="156" spans="1:10" ht="12.75" customHeight="1" x14ac:dyDescent="0.3">
      <c r="A156" s="18"/>
      <c r="B156" s="18"/>
      <c r="C156" s="18"/>
      <c r="D156" s="18"/>
      <c r="E156" s="18"/>
      <c r="F156" s="18"/>
      <c r="G156" s="18"/>
      <c r="H156" s="20"/>
      <c r="I156" s="18"/>
      <c r="J156" s="18"/>
    </row>
  </sheetData>
  <mergeCells count="151">
    <mergeCell ref="B151:C151"/>
    <mergeCell ref="H151:J151"/>
    <mergeCell ref="A144:J144"/>
    <mergeCell ref="B145:C145"/>
    <mergeCell ref="D145:G145"/>
    <mergeCell ref="B146:C146"/>
    <mergeCell ref="B147:C147"/>
    <mergeCell ref="B148:C148"/>
    <mergeCell ref="D146:G146"/>
    <mergeCell ref="D147:G147"/>
    <mergeCell ref="D148:G148"/>
    <mergeCell ref="B137:C137"/>
    <mergeCell ref="B138:C138"/>
    <mergeCell ref="B139:C139"/>
    <mergeCell ref="B140:C140"/>
    <mergeCell ref="B132:C132"/>
    <mergeCell ref="B133:C133"/>
    <mergeCell ref="B134:C134"/>
    <mergeCell ref="B135:C135"/>
    <mergeCell ref="B136:C136"/>
    <mergeCell ref="B121:C121"/>
    <mergeCell ref="B122:C122"/>
    <mergeCell ref="B129:C129"/>
    <mergeCell ref="B130:C130"/>
    <mergeCell ref="B131:C131"/>
    <mergeCell ref="B126:C126"/>
    <mergeCell ref="B127:C127"/>
    <mergeCell ref="B128:C128"/>
    <mergeCell ref="B116:C116"/>
    <mergeCell ref="B117:C117"/>
    <mergeCell ref="B118:C118"/>
    <mergeCell ref="B119:C119"/>
    <mergeCell ref="B120:C120"/>
    <mergeCell ref="B123:C123"/>
    <mergeCell ref="B124:C124"/>
    <mergeCell ref="B125:C125"/>
    <mergeCell ref="B108:C108"/>
    <mergeCell ref="B109:C109"/>
    <mergeCell ref="B110:C110"/>
    <mergeCell ref="B114:C114"/>
    <mergeCell ref="B115:C115"/>
    <mergeCell ref="B103:C103"/>
    <mergeCell ref="B104:C104"/>
    <mergeCell ref="B106:C106"/>
    <mergeCell ref="B107:C107"/>
    <mergeCell ref="B105:C105"/>
    <mergeCell ref="B111:C111"/>
    <mergeCell ref="B112:C112"/>
    <mergeCell ref="B113:C113"/>
    <mergeCell ref="B98:C98"/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  <mergeCell ref="B88:C88"/>
    <mergeCell ref="B89:C89"/>
    <mergeCell ref="B90:C90"/>
    <mergeCell ref="B91:C91"/>
    <mergeCell ref="B92:C92"/>
    <mergeCell ref="B80:C80"/>
    <mergeCell ref="B81:C81"/>
    <mergeCell ref="B82:C82"/>
    <mergeCell ref="B83:C83"/>
    <mergeCell ref="B84:C84"/>
    <mergeCell ref="B85:C85"/>
    <mergeCell ref="B86:C86"/>
    <mergeCell ref="B87:C87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3:C63"/>
    <mergeCell ref="B62:C62"/>
    <mergeCell ref="B64:C64"/>
    <mergeCell ref="B58:C58"/>
    <mergeCell ref="B56:C56"/>
    <mergeCell ref="B55:C55"/>
    <mergeCell ref="B23:C23"/>
    <mergeCell ref="B59:C59"/>
    <mergeCell ref="B51:C51"/>
    <mergeCell ref="B52:C52"/>
    <mergeCell ref="B53:C53"/>
    <mergeCell ref="B54:C54"/>
    <mergeCell ref="B57:C57"/>
    <mergeCell ref="B50:C50"/>
    <mergeCell ref="B49:C49"/>
    <mergeCell ref="B48:C48"/>
    <mergeCell ref="B46:C46"/>
    <mergeCell ref="B45:C45"/>
    <mergeCell ref="B35:C35"/>
    <mergeCell ref="B34:C34"/>
    <mergeCell ref="B36:C36"/>
    <mergeCell ref="B37:C37"/>
    <mergeCell ref="B47:C47"/>
    <mergeCell ref="B44:C44"/>
    <mergeCell ref="B43:C43"/>
    <mergeCell ref="B42:C42"/>
    <mergeCell ref="B40:C40"/>
    <mergeCell ref="B39:C39"/>
    <mergeCell ref="B38:C38"/>
    <mergeCell ref="B41:C41"/>
    <mergeCell ref="B29:C29"/>
    <mergeCell ref="B30:C30"/>
    <mergeCell ref="B31:C31"/>
    <mergeCell ref="B32:C32"/>
    <mergeCell ref="B33:C33"/>
    <mergeCell ref="A6:J6"/>
    <mergeCell ref="A7:J7"/>
    <mergeCell ref="A11:B11"/>
    <mergeCell ref="A12:A13"/>
    <mergeCell ref="H12:H13"/>
    <mergeCell ref="I12:I13"/>
    <mergeCell ref="J12:J13"/>
    <mergeCell ref="B28:C28"/>
    <mergeCell ref="A9:J9"/>
    <mergeCell ref="D12:G12"/>
    <mergeCell ref="B12:C13"/>
    <mergeCell ref="B14:C14"/>
    <mergeCell ref="B16:C16"/>
    <mergeCell ref="B21:C21"/>
    <mergeCell ref="B18:C18"/>
    <mergeCell ref="B24:C24"/>
    <mergeCell ref="B25:C25"/>
    <mergeCell ref="B26:C26"/>
    <mergeCell ref="B27:C27"/>
    <mergeCell ref="H1:I1"/>
    <mergeCell ref="H2:J2"/>
    <mergeCell ref="H3:J3"/>
    <mergeCell ref="H4:J4"/>
    <mergeCell ref="B17:C17"/>
    <mergeCell ref="B19:C19"/>
    <mergeCell ref="B20:C20"/>
    <mergeCell ref="B22:C22"/>
  </mergeCells>
  <pageMargins left="0.25" right="0.25" top="0.75" bottom="0.75" header="0.3" footer="0.3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rep:2.44.0.80</dc:description>
  <cp:lastModifiedBy>1</cp:lastModifiedBy>
  <cp:lastPrinted>2018-04-16T08:15:27Z</cp:lastPrinted>
  <dcterms:created xsi:type="dcterms:W3CDTF">2018-01-24T12:51:46Z</dcterms:created>
  <dcterms:modified xsi:type="dcterms:W3CDTF">2018-04-16T08:16:12Z</dcterms:modified>
</cp:coreProperties>
</file>