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esktop\Роспись,сметы\"/>
    </mc:Choice>
  </mc:AlternateContent>
  <bookViews>
    <workbookView xWindow="0" yWindow="0" windowWidth="28800" windowHeight="11835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расходов'!$12:$14</definedName>
    <definedName name="LAST_CELL" localSheetId="0">'Роспись расходов'!$K$181</definedName>
  </definedNames>
  <calcPr calcId="152511"/>
</workbook>
</file>

<file path=xl/calcChain.xml><?xml version="1.0" encoding="utf-8"?>
<calcChain xmlns="http://schemas.openxmlformats.org/spreadsheetml/2006/main">
  <c r="J196" i="1" l="1"/>
  <c r="I196" i="1"/>
  <c r="J133" i="1"/>
  <c r="I133" i="1"/>
  <c r="H133" i="1"/>
  <c r="J166" i="1"/>
  <c r="I166" i="1"/>
  <c r="J165" i="1"/>
  <c r="I165" i="1"/>
  <c r="H165" i="1"/>
  <c r="H166" i="1"/>
  <c r="J155" i="1"/>
  <c r="I155" i="1"/>
  <c r="J154" i="1"/>
  <c r="I154" i="1"/>
  <c r="H154" i="1"/>
  <c r="H155" i="1"/>
  <c r="J101" i="1"/>
  <c r="I101" i="1"/>
  <c r="J100" i="1"/>
  <c r="I100" i="1"/>
  <c r="H101" i="1"/>
  <c r="H100" i="1" s="1"/>
  <c r="J131" i="1"/>
  <c r="I131" i="1"/>
  <c r="J130" i="1"/>
  <c r="I130" i="1"/>
  <c r="H131" i="1"/>
  <c r="H130" i="1" s="1"/>
  <c r="J110" i="1"/>
  <c r="I110" i="1"/>
  <c r="J109" i="1"/>
  <c r="I109" i="1"/>
  <c r="H110" i="1"/>
  <c r="H109" i="1" s="1"/>
  <c r="J104" i="1"/>
  <c r="I104" i="1"/>
  <c r="J103" i="1"/>
  <c r="I103" i="1"/>
  <c r="H104" i="1"/>
  <c r="H103" i="1" s="1"/>
  <c r="J89" i="1" l="1"/>
  <c r="I89" i="1"/>
  <c r="J88" i="1"/>
  <c r="I88" i="1"/>
  <c r="H89" i="1"/>
  <c r="H88" i="1" s="1"/>
  <c r="J75" i="1"/>
  <c r="I75" i="1"/>
  <c r="H75" i="1"/>
  <c r="J32" i="1" l="1"/>
  <c r="I32" i="1"/>
  <c r="H32" i="1"/>
  <c r="J77" i="1" l="1"/>
  <c r="J74" i="1" s="1"/>
  <c r="I77" i="1"/>
  <c r="I74" i="1" s="1"/>
  <c r="H77" i="1"/>
  <c r="H74" i="1" s="1"/>
  <c r="J72" i="1"/>
  <c r="I72" i="1"/>
  <c r="J71" i="1"/>
  <c r="I71" i="1"/>
  <c r="H72" i="1"/>
  <c r="H71" i="1" s="1"/>
  <c r="J116" i="1"/>
  <c r="I116" i="1"/>
  <c r="H116" i="1"/>
  <c r="J146" i="1" l="1"/>
  <c r="I146" i="1"/>
  <c r="H146" i="1"/>
  <c r="H174" i="1"/>
  <c r="H173" i="1" s="1"/>
  <c r="H187" i="1"/>
  <c r="H186" i="1" s="1"/>
  <c r="H149" i="1" l="1"/>
  <c r="H148" i="1" s="1"/>
  <c r="J149" i="1"/>
  <c r="J148" i="1" s="1"/>
  <c r="I149" i="1"/>
  <c r="I148" i="1" s="1"/>
  <c r="J144" i="1"/>
  <c r="J143" i="1" s="1"/>
  <c r="I144" i="1"/>
  <c r="I143" i="1" s="1"/>
  <c r="H144" i="1"/>
  <c r="H143" i="1" s="1"/>
  <c r="J152" i="1" l="1"/>
  <c r="I152" i="1"/>
  <c r="J151" i="1"/>
  <c r="I151" i="1"/>
  <c r="H152" i="1"/>
  <c r="H151" i="1" s="1"/>
  <c r="J128" i="1"/>
  <c r="I128" i="1"/>
  <c r="J127" i="1"/>
  <c r="J123" i="1" s="1"/>
  <c r="I127" i="1"/>
  <c r="I123" i="1" s="1"/>
  <c r="H128" i="1"/>
  <c r="H127" i="1" s="1"/>
  <c r="H123" i="1" s="1"/>
  <c r="J107" i="1" l="1"/>
  <c r="I107" i="1"/>
  <c r="J106" i="1"/>
  <c r="I106" i="1"/>
  <c r="H107" i="1"/>
  <c r="H106" i="1" s="1"/>
  <c r="H184" i="1"/>
  <c r="H183" i="1" s="1"/>
  <c r="H182" i="1" s="1"/>
  <c r="H181" i="1" s="1"/>
  <c r="J181" i="1"/>
  <c r="I181" i="1"/>
  <c r="J179" i="1"/>
  <c r="J178" i="1" s="1"/>
  <c r="J177" i="1" s="1"/>
  <c r="J176" i="1" s="1"/>
  <c r="I179" i="1"/>
  <c r="I178" i="1" s="1"/>
  <c r="I177" i="1" s="1"/>
  <c r="I176" i="1" s="1"/>
  <c r="H179" i="1"/>
  <c r="H178" i="1" s="1"/>
  <c r="H177" i="1" s="1"/>
  <c r="H176" i="1" s="1"/>
  <c r="J171" i="1"/>
  <c r="J170" i="1" s="1"/>
  <c r="I171" i="1"/>
  <c r="I170" i="1" s="1"/>
  <c r="I169" i="1" s="1"/>
  <c r="H171" i="1"/>
  <c r="H170" i="1" s="1"/>
  <c r="H169" i="1" s="1"/>
  <c r="H168" i="1" s="1"/>
  <c r="I168" i="1"/>
  <c r="J163" i="1"/>
  <c r="J162" i="1" s="1"/>
  <c r="I163" i="1"/>
  <c r="I162" i="1" s="1"/>
  <c r="H163" i="1"/>
  <c r="H162" i="1" s="1"/>
  <c r="J158" i="1"/>
  <c r="J157" i="1" s="1"/>
  <c r="I158" i="1"/>
  <c r="I157" i="1" s="1"/>
  <c r="H158" i="1"/>
  <c r="H157" i="1" s="1"/>
  <c r="J141" i="1"/>
  <c r="J140" i="1" s="1"/>
  <c r="I141" i="1"/>
  <c r="H141" i="1"/>
  <c r="H140" i="1" s="1"/>
  <c r="I140" i="1"/>
  <c r="J138" i="1"/>
  <c r="J137" i="1" s="1"/>
  <c r="I138" i="1"/>
  <c r="H138" i="1"/>
  <c r="H137" i="1" s="1"/>
  <c r="I137" i="1"/>
  <c r="J135" i="1"/>
  <c r="J134" i="1" s="1"/>
  <c r="I135" i="1"/>
  <c r="H135" i="1"/>
  <c r="H134" i="1" s="1"/>
  <c r="I134" i="1"/>
  <c r="J125" i="1"/>
  <c r="J124" i="1" s="1"/>
  <c r="I125" i="1"/>
  <c r="I124" i="1" s="1"/>
  <c r="H125" i="1"/>
  <c r="H124" i="1" s="1"/>
  <c r="J121" i="1"/>
  <c r="J120" i="1" s="1"/>
  <c r="I121" i="1"/>
  <c r="H121" i="1"/>
  <c r="H120" i="1" s="1"/>
  <c r="H119" i="1" s="1"/>
  <c r="I120" i="1"/>
  <c r="I119" i="1" s="1"/>
  <c r="J119" i="1"/>
  <c r="J114" i="1"/>
  <c r="J113" i="1" s="1"/>
  <c r="J112" i="1" s="1"/>
  <c r="I114" i="1"/>
  <c r="I113" i="1" s="1"/>
  <c r="I112" i="1" s="1"/>
  <c r="H114" i="1"/>
  <c r="J98" i="1"/>
  <c r="J97" i="1" s="1"/>
  <c r="I98" i="1"/>
  <c r="I97" i="1" s="1"/>
  <c r="H98" i="1"/>
  <c r="H97" i="1" s="1"/>
  <c r="J95" i="1"/>
  <c r="J94" i="1" s="1"/>
  <c r="I95" i="1"/>
  <c r="I94" i="1" s="1"/>
  <c r="H95" i="1"/>
  <c r="H94" i="1" s="1"/>
  <c r="J92" i="1"/>
  <c r="I92" i="1"/>
  <c r="I91" i="1" s="1"/>
  <c r="H92" i="1"/>
  <c r="H91" i="1" s="1"/>
  <c r="J86" i="1"/>
  <c r="J85" i="1" s="1"/>
  <c r="I86" i="1"/>
  <c r="I85" i="1" s="1"/>
  <c r="H86" i="1"/>
  <c r="H85" i="1" s="1"/>
  <c r="H84" i="1" s="1"/>
  <c r="J81" i="1"/>
  <c r="J80" i="1" s="1"/>
  <c r="J79" i="1" s="1"/>
  <c r="I81" i="1"/>
  <c r="I80" i="1" s="1"/>
  <c r="I79" i="1" s="1"/>
  <c r="H81" i="1"/>
  <c r="H80" i="1" s="1"/>
  <c r="H79" i="1" s="1"/>
  <c r="J69" i="1"/>
  <c r="I69" i="1"/>
  <c r="H69" i="1"/>
  <c r="H68" i="1" s="1"/>
  <c r="H64" i="1" s="1"/>
  <c r="J66" i="1"/>
  <c r="J65" i="1" s="1"/>
  <c r="J64" i="1" s="1"/>
  <c r="I66" i="1"/>
  <c r="H66" i="1"/>
  <c r="H65" i="1" s="1"/>
  <c r="I65" i="1"/>
  <c r="I64" i="1" s="1"/>
  <c r="J61" i="1"/>
  <c r="I61" i="1"/>
  <c r="H61" i="1"/>
  <c r="J58" i="1"/>
  <c r="I58" i="1"/>
  <c r="H58" i="1"/>
  <c r="J53" i="1"/>
  <c r="I53" i="1"/>
  <c r="H53" i="1"/>
  <c r="J51" i="1"/>
  <c r="I51" i="1"/>
  <c r="H51" i="1"/>
  <c r="H43" i="1"/>
  <c r="H42" i="1" s="1"/>
  <c r="J42" i="1"/>
  <c r="I42" i="1"/>
  <c r="J39" i="1"/>
  <c r="J38" i="1" s="1"/>
  <c r="I39" i="1"/>
  <c r="I38" i="1" s="1"/>
  <c r="H39" i="1"/>
  <c r="H38" i="1" s="1"/>
  <c r="J36" i="1"/>
  <c r="I36" i="1"/>
  <c r="H36" i="1"/>
  <c r="J34" i="1"/>
  <c r="I34" i="1"/>
  <c r="H34" i="1"/>
  <c r="J29" i="1"/>
  <c r="I29" i="1"/>
  <c r="H29" i="1"/>
  <c r="J25" i="1"/>
  <c r="I25" i="1"/>
  <c r="H25" i="1"/>
  <c r="J20" i="1"/>
  <c r="I20" i="1"/>
  <c r="J19" i="1"/>
  <c r="J18" i="1" s="1"/>
  <c r="I19" i="1"/>
  <c r="I18" i="1" s="1"/>
  <c r="H24" i="1" l="1"/>
  <c r="I84" i="1"/>
  <c r="I83" i="1" s="1"/>
  <c r="H118" i="1"/>
  <c r="J118" i="1"/>
  <c r="H113" i="1"/>
  <c r="H112" i="1" s="1"/>
  <c r="H83" i="1" s="1"/>
  <c r="H63" i="1"/>
  <c r="J169" i="1"/>
  <c r="J168" i="1" s="1"/>
  <c r="I118" i="1"/>
  <c r="J91" i="1"/>
  <c r="J63" i="1"/>
  <c r="I63" i="1"/>
  <c r="J57" i="1"/>
  <c r="J56" i="1" s="1"/>
  <c r="J55" i="1" s="1"/>
  <c r="I57" i="1"/>
  <c r="H57" i="1"/>
  <c r="H56" i="1" s="1"/>
  <c r="H55" i="1" s="1"/>
  <c r="I56" i="1"/>
  <c r="I55" i="1" s="1"/>
  <c r="J50" i="1"/>
  <c r="J49" i="1" s="1"/>
  <c r="I50" i="1"/>
  <c r="I49" i="1" s="1"/>
  <c r="H50" i="1"/>
  <c r="H49" i="1" s="1"/>
  <c r="J24" i="1"/>
  <c r="I24" i="1"/>
  <c r="H23" i="1"/>
  <c r="J23" i="1"/>
  <c r="I23" i="1"/>
  <c r="J84" i="1" l="1"/>
  <c r="J83" i="1" s="1"/>
  <c r="J22" i="1"/>
  <c r="I22" i="1"/>
  <c r="I17" i="1" s="1"/>
  <c r="I16" i="1" s="1"/>
  <c r="I195" i="1" s="1"/>
  <c r="H22" i="1"/>
  <c r="H17" i="1" s="1"/>
  <c r="H16" i="1" s="1"/>
  <c r="H195" i="1" s="1"/>
  <c r="H196" i="1" s="1"/>
  <c r="J17" i="1" l="1"/>
  <c r="J16" i="1" s="1"/>
  <c r="J195" i="1" s="1"/>
</calcChain>
</file>

<file path=xl/sharedStrings.xml><?xml version="1.0" encoding="utf-8"?>
<sst xmlns="http://schemas.openxmlformats.org/spreadsheetml/2006/main" count="807" uniqueCount="218">
  <si>
    <t>Единица измерения:</t>
  </si>
  <si>
    <t>руб.</t>
  </si>
  <si>
    <t>5</t>
  </si>
  <si>
    <t>№ п/п</t>
  </si>
  <si>
    <t>2</t>
  </si>
  <si>
    <t>КБК</t>
  </si>
  <si>
    <t>7</t>
  </si>
  <si>
    <t>9</t>
  </si>
  <si>
    <t>12</t>
  </si>
  <si>
    <t>13</t>
  </si>
  <si>
    <t>14</t>
  </si>
  <si>
    <t>КВСР</t>
  </si>
  <si>
    <t>4</t>
  </si>
  <si>
    <t>КФСР</t>
  </si>
  <si>
    <t>КЦСР</t>
  </si>
  <si>
    <t>КВР</t>
  </si>
  <si>
    <t>Ассигнования 2019 год</t>
  </si>
  <si>
    <t>ВСЕГО: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</si>
  <si>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</si>
  <si>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</si>
  <si>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</si>
  <si>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</si>
  <si>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</si>
  <si>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</si>
  <si>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Администрация Шапкинского сельского поселения Тосненского района Ленинградской области</t>
  </si>
  <si>
    <t>009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</si>
  <si>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</si>
  <si>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</si>
  <si>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</si>
  <si>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</si>
  <si>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</si>
  <si>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</si>
  <si>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</si>
  <si>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</si>
  <si>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540</t>
  </si>
  <si>
    <t>Иные межбюджетные трансферты</t>
  </si>
  <si>
    <t>9130160650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</si>
  <si>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</si>
  <si>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</si>
  <si>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</si>
  <si>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</si>
  <si>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</si>
  <si>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</si>
  <si>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</si>
  <si>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0111</t>
  </si>
  <si>
    <t>Резервные фонды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</si>
  <si>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</si>
  <si>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</si>
  <si>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</si>
  <si>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</si>
  <si>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</si>
  <si>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</si>
  <si>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9290100030</t>
  </si>
  <si>
    <t>Выполнение других обязательств муниципальных образований</t>
  </si>
  <si>
    <t>853</t>
  </si>
  <si>
    <t>Уплата иных платежей</t>
  </si>
  <si>
    <t>0203</t>
  </si>
  <si>
    <t>Мобилизационная и вневойсковая подготовка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</si>
  <si>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</si>
  <si>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</si>
  <si>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</si>
  <si>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</si>
  <si>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0810211620</t>
  </si>
  <si>
    <t>Мероприятия в области пожарной безопасности</t>
  </si>
  <si>
    <t>0820111550</t>
  </si>
  <si>
    <t>0314</t>
  </si>
  <si>
    <t>Другие вопросы в области национальной безопасности и правоохранительной деятельности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</si>
  <si>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</si>
  <si>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</si>
  <si>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0409</t>
  </si>
  <si>
    <t>Дорожное хозяйство (дорожные фонды)</t>
  </si>
  <si>
    <t>Мероприятия по содержанию автомобильных дорог</t>
  </si>
  <si>
    <t>Мероприятия по капитальному ремонту и ремонту автомобильных дорог общего прользования местного значения</t>
  </si>
  <si>
    <t>0412</t>
  </si>
  <si>
    <t>Другие вопросы в области национальной экономики</t>
  </si>
  <si>
    <t>1100113200</t>
  </si>
  <si>
    <t>Мероприятия по газификации территории</t>
  </si>
  <si>
    <t>9990110360</t>
  </si>
  <si>
    <t>0501</t>
  </si>
  <si>
    <t>Жилищное хозяйство</t>
  </si>
  <si>
    <t>9990196010</t>
  </si>
  <si>
    <t>Обеспечения мероприятий по капитальному ремонту многоквартирных домов</t>
  </si>
  <si>
    <t>0503</t>
  </si>
  <si>
    <t>Благоустройство</t>
  </si>
  <si>
    <t>1200113280</t>
  </si>
  <si>
    <t>Мероприятия по благоустройству территории и создание мест отдыха</t>
  </si>
  <si>
    <t>1400113180</t>
  </si>
  <si>
    <t>Основное мероприятие "Мероприятия по энергосбережению в коммунальном хозяйстве"</t>
  </si>
  <si>
    <t>Мероприятия по устойчивому развитию части территорий</t>
  </si>
  <si>
    <t>Мероприятия по организации сбора и вывоза бытовых отходов</t>
  </si>
  <si>
    <t>0707</t>
  </si>
  <si>
    <t>Молодежная политика</t>
  </si>
  <si>
    <t>0400211680</t>
  </si>
  <si>
    <t>Мероприятия в сфере молодежной политики</t>
  </si>
  <si>
    <t>104</t>
  </si>
  <si>
    <t>1001</t>
  </si>
  <si>
    <t>Пенсионное обеспечение</t>
  </si>
  <si>
    <t>9990103080</t>
  </si>
  <si>
    <t>Доплаты к пенсиям муниципальных служащих</t>
  </si>
  <si>
    <t>321</t>
  </si>
  <si>
    <t>Пособия, компенсации и иные социальные выплаты гражданам, кроме публичных нормативных обязательств</t>
  </si>
  <si>
    <t>1101</t>
  </si>
  <si>
    <t>Физическая культура</t>
  </si>
  <si>
    <t>0400111300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</si>
  <si>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</si>
  <si>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</si>
  <si>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 нужд</t>
  </si>
  <si>
    <t>Наименование показателя</t>
  </si>
  <si>
    <t>240</t>
  </si>
  <si>
    <t>Уплата налогов, сборов и иных платежей</t>
  </si>
  <si>
    <t>850</t>
  </si>
  <si>
    <t>0100</t>
  </si>
  <si>
    <t>Национальная оборона</t>
  </si>
  <si>
    <t>Национальная безопасность иправоохранительная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</si>
  <si>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</si>
  <si>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</si>
  <si>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</si>
  <si>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</si>
  <si>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Образование</t>
  </si>
  <si>
    <t>0700</t>
  </si>
  <si>
    <t>Социальная политика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</si>
  <si>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</si>
  <si>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</si>
  <si>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</si>
  <si>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"УТВЕРЖДАЮ"</t>
  </si>
  <si>
    <t>Шапкинского сельского поселения</t>
  </si>
  <si>
    <t>Тосненского района Ленинградской области</t>
  </si>
  <si>
    <t>ВСЕГО</t>
  </si>
  <si>
    <t>000</t>
  </si>
  <si>
    <t>0000</t>
  </si>
  <si>
    <t>0000000000</t>
  </si>
  <si>
    <t>9130100000</t>
  </si>
  <si>
    <t>Код бюджетной классификации</t>
  </si>
  <si>
    <t>Наименование кодов источников внутреннего финансирования дефицитов бюджета</t>
  </si>
  <si>
    <t xml:space="preserve"> 2019 год</t>
  </si>
  <si>
    <t>Увеличение прочих остатокв денежных средств бюджетов поселений</t>
  </si>
  <si>
    <t>0090105021100000510</t>
  </si>
  <si>
    <t>0090105021100000610</t>
  </si>
  <si>
    <t>Уменьшение прочих остатокв денежных средств бюджетов поселений</t>
  </si>
  <si>
    <t>Общегосударственные вопросы</t>
  </si>
  <si>
    <t>Мероприятия по организации и проведению физкультурных спортивно-массовых мероприятий</t>
  </si>
  <si>
    <t>1100</t>
  </si>
  <si>
    <t>1000</t>
  </si>
  <si>
    <t>122</t>
  </si>
  <si>
    <t xml:space="preserve">Мероприятия по содержанию объектов благоустройства территории сельского поселения </t>
  </si>
  <si>
    <t>999013280</t>
  </si>
  <si>
    <t>26001S4660</t>
  </si>
  <si>
    <t>Иные выплаты персоналу государственных (муниципальных) органов, за исключением фонда оплаты труда</t>
  </si>
  <si>
    <t>Прочие мероприятия по обслуживанию и содержанию автомобильных дорог общего пользования местного значения</t>
  </si>
  <si>
    <t xml:space="preserve">Мероприятия по борьбе с борщевиком Сосновского </t>
  </si>
  <si>
    <t>2500114310</t>
  </si>
  <si>
    <t>0500</t>
  </si>
  <si>
    <t>1000110100</t>
  </si>
  <si>
    <t>10001S0140</t>
  </si>
  <si>
    <t>1000110120</t>
  </si>
  <si>
    <t>Коммунальное хозяйство</t>
  </si>
  <si>
    <t>0502</t>
  </si>
  <si>
    <t>Уплата налогов и сборов</t>
  </si>
  <si>
    <t>Уплата прочих налогов и сборов</t>
  </si>
  <si>
    <t>852</t>
  </si>
  <si>
    <t>Ассигнования 2020 год</t>
  </si>
  <si>
    <t>Ассигнования 2021год</t>
  </si>
  <si>
    <t xml:space="preserve"> 2020 год</t>
  </si>
  <si>
    <t>Мероприятия по усточиввому развитию части территорий</t>
  </si>
  <si>
    <t>15 0 01 S0880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</si>
  <si>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</si>
  <si>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</si>
  <si>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2021 год</t>
  </si>
  <si>
    <t>Капитальные вложения в объекты государственной (муниципальной) собственности</t>
  </si>
  <si>
    <t>Бюджетные инвестиции</t>
  </si>
  <si>
    <t>11 0 01 S0200</t>
  </si>
  <si>
    <t>400</t>
  </si>
  <si>
    <t>414</t>
  </si>
  <si>
    <t>29001S4770</t>
  </si>
  <si>
    <t>Начальник сектора бухгалтерского учета и отчетности,главный бухгалтер</t>
  </si>
  <si>
    <t>Т.Д.Тимофеева</t>
  </si>
  <si>
    <t>Мероприятия по устойчивому развитию части территорий, являющихся административным центром поселения</t>
  </si>
  <si>
    <t>Глава администрации</t>
  </si>
  <si>
    <t>М.С.Немешев</t>
  </si>
  <si>
    <t>СВОДНАЯ БЮДЖЕТНАЯ РОСПИСЬ                                                                                                                                                                            ШАПКИНСКОГО СЕЛЬСКОГО ПОСЕЛЕНИЯ  ТОСНЕНСКОГО РАЙОНА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 2021 и 2022 годов</t>
  </si>
  <si>
    <t>(Решение СД Шапкинского сельского поселения Тосненского района Ленинградской области от 24.12.2019 №16 'О бюджете Шапкинского сельского поселения Тосненского района Ленинградской области на 2020 год и на плановый период 2021 и 2022 годов'</t>
  </si>
  <si>
    <t>Непрограммные расходы в области национальной экономики</t>
  </si>
  <si>
    <t>Непрограммные расходы в областидорожного хозяйства</t>
  </si>
  <si>
    <t>9990110110</t>
  </si>
  <si>
    <t>Непрограммные расходы в области организации и проведению физкультурных спортивно-массовых мероприятий</t>
  </si>
  <si>
    <t>9990111300</t>
  </si>
  <si>
    <t>9990111680</t>
  </si>
  <si>
    <t xml:space="preserve">Непрограммные расходы в сфере молодежной политики </t>
  </si>
  <si>
    <t>9990113320</t>
  </si>
  <si>
    <t>25001S4310</t>
  </si>
  <si>
    <t>500</t>
  </si>
  <si>
    <t>Межбюджетные трансферты</t>
  </si>
  <si>
    <t>Непрограммные расходы в сфере национальной безопасностьи  и правоохранительной деятельности</t>
  </si>
  <si>
    <t>9990111620</t>
  </si>
  <si>
    <t>Иные бюджетные ассигнования</t>
  </si>
  <si>
    <t>Уплата налогов,сборов и иных платежей</t>
  </si>
  <si>
    <t>99 9 01 00000</t>
  </si>
  <si>
    <t>99 9 01 11570</t>
  </si>
  <si>
    <t>800</t>
  </si>
  <si>
    <t>1000110110</t>
  </si>
  <si>
    <t>1. РОСПИСЬ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01.07.2020 г.</t>
  </si>
  <si>
    <t>Мероприятия по безопасности людей на водных объектах</t>
  </si>
  <si>
    <t>08 3 03 13370</t>
  </si>
  <si>
    <t>29 0 01 S4770</t>
  </si>
  <si>
    <t>999001S0140</t>
  </si>
  <si>
    <t>99901S0140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</si>
  <si>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</si>
  <si>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9990110630</t>
  </si>
  <si>
    <t>Бюджетные инвестиции в объекты капитального строительства государственной (муниципальной) собственности</t>
  </si>
  <si>
    <t>Строительство (реконструкция), включая проектирование автомобильных дорог общего пользования местного значения</t>
  </si>
  <si>
    <t>410</t>
  </si>
  <si>
    <t>10 0 01 11120</t>
  </si>
  <si>
    <t xml:space="preserve">Мероприятия  по увековечиванию памяти погибших при защите Отечества </t>
  </si>
  <si>
    <t>99 9 01 06040</t>
  </si>
  <si>
    <t>Мероприятия по созданию мест (площадок) накопления твердых коммунальных отходов</t>
  </si>
  <si>
    <t>99901S4790</t>
  </si>
  <si>
    <t>999001S4790</t>
  </si>
  <si>
    <r>
      <t xml:space="preserve">1. РОСПИСЬ ИСТОЧНИКОВ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 01.07.2020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</si>
</sst>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 Cyr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0" fillId="0" borderId="0"/>
    <xf numFmtId="0" fontId="9" fillId="0" borderId="0"/>
    <xf numFmtId="0" fontId="9" fillId="0" borderId="0"/>
  </cellStyleXfs>
  <cellXfs count="83">
    <xf numFmtId="0" fontId="0" fillId="0" borderId="0" xfId="0"/>
    <xf numFmtId="4" fontId="3" fillId="2" borderId="1" xfId="0" applyNumberFormat="1" applyFont="1" applyFill="1" applyBorder="1" applyAlignment="1" applyProtection="1">
      <alignment horizontal="right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5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49" fontId="2" fillId="2" borderId="0" xfId="0" applyNumberFormat="1" applyFont="1" applyFill="1" applyBorder="1" applyAlignment="1" applyProtection="1"/>
    <xf numFmtId="0" fontId="1" fillId="2" borderId="0" xfId="0" applyFont="1" applyFill="1"/>
    <xf numFmtId="49" fontId="11" fillId="2" borderId="5" xfId="0" applyNumberFormat="1" applyFont="1" applyFill="1" applyBorder="1" applyAlignment="1" applyProtection="1">
      <alignment horizontal="center" vertical="center" wrapText="1"/>
    </xf>
    <xf numFmtId="49" fontId="11" fillId="2" borderId="5" xfId="0" applyNumberFormat="1" applyFont="1" applyFill="1" applyBorder="1" applyAlignment="1" applyProtection="1">
      <alignment horizontal="left" vertical="center" wrapText="1"/>
    </xf>
    <xf numFmtId="0" fontId="7" fillId="2" borderId="0" xfId="0" applyFont="1" applyFill="1"/>
    <xf numFmtId="49" fontId="6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0" xfId="0" applyFont="1" applyFill="1" applyAlignment="1">
      <alignment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" fontId="6" fillId="2" borderId="5" xfId="0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vertical="center" wrapText="1"/>
    </xf>
    <xf numFmtId="0" fontId="12" fillId="2" borderId="2" xfId="3" applyFont="1" applyFill="1" applyBorder="1" applyAlignment="1">
      <alignment horizontal="left" vertical="center" wrapText="1"/>
    </xf>
    <xf numFmtId="0" fontId="12" fillId="2" borderId="4" xfId="3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2" fillId="2" borderId="0" xfId="0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abSelected="1" topLeftCell="B196" workbookViewId="0">
      <selection activeCell="F188" sqref="F188"/>
    </sheetView>
  </sheetViews>
  <sheetFormatPr defaultRowHeight="12.75" customHeight="1" x14ac:dyDescent="0.3"/>
  <cols>
    <col min="1" max="1" width="10.7109375" style="19" hidden="1" customWidth="1"/>
    <col min="2" max="2" width="25.7109375" style="19" customWidth="1"/>
    <col min="3" max="3" width="12.5703125" style="19" customWidth="1"/>
    <col min="4" max="4" width="9.28515625" style="19" customWidth="1"/>
    <col min="5" max="5" width="8.140625" style="19" customWidth="1"/>
    <col min="6" max="6" width="16.42578125" style="19" customWidth="1"/>
    <col min="7" max="7" width="10.7109375" style="19" customWidth="1"/>
    <col min="8" max="8" width="15.7109375" style="39" customWidth="1"/>
    <col min="9" max="10" width="15.7109375" style="19" customWidth="1"/>
    <col min="11" max="11" width="8.85546875" style="19" customWidth="1"/>
    <col min="12" max="12" width="15.7109375" style="19" customWidth="1"/>
    <col min="13" max="13" width="9.140625" style="19"/>
    <col min="14" max="14" width="13.28515625" style="19" customWidth="1"/>
    <col min="15" max="16384" width="9.140625" style="19"/>
  </cols>
  <sheetData>
    <row r="1" spans="1:11" ht="37.5" customHeight="1" x14ac:dyDescent="0.3">
      <c r="A1" s="16"/>
      <c r="B1" s="17"/>
      <c r="C1" s="18"/>
      <c r="D1" s="18"/>
      <c r="E1" s="18"/>
      <c r="F1" s="18"/>
      <c r="H1" s="71" t="s">
        <v>124</v>
      </c>
      <c r="I1" s="71"/>
      <c r="J1" s="20"/>
    </row>
    <row r="2" spans="1:11" ht="18.75" customHeight="1" x14ac:dyDescent="0.3">
      <c r="A2" s="16"/>
      <c r="B2" s="17"/>
      <c r="C2" s="18"/>
      <c r="D2" s="18"/>
      <c r="E2" s="18"/>
      <c r="F2" s="18"/>
      <c r="H2" s="72" t="s">
        <v>177</v>
      </c>
      <c r="I2" s="72"/>
      <c r="J2" s="72"/>
    </row>
    <row r="3" spans="1:11" ht="18.75" x14ac:dyDescent="0.3">
      <c r="A3" s="16"/>
      <c r="B3" s="17"/>
      <c r="C3" s="18"/>
      <c r="D3" s="18"/>
      <c r="E3" s="18"/>
      <c r="F3" s="18"/>
      <c r="H3" s="72" t="s">
        <v>125</v>
      </c>
      <c r="I3" s="72"/>
      <c r="J3" s="72"/>
    </row>
    <row r="4" spans="1:11" ht="18.75" x14ac:dyDescent="0.3">
      <c r="A4" s="16"/>
      <c r="B4" s="17"/>
      <c r="C4" s="18"/>
      <c r="D4" s="18"/>
      <c r="E4" s="18"/>
      <c r="F4" s="18"/>
      <c r="H4" s="72" t="s">
        <v>126</v>
      </c>
      <c r="I4" s="72"/>
      <c r="J4" s="72"/>
    </row>
    <row r="5" spans="1:11" ht="18.75" x14ac:dyDescent="0.3">
      <c r="A5" s="16"/>
      <c r="B5" s="17"/>
      <c r="C5" s="18"/>
      <c r="D5" s="18"/>
      <c r="E5" s="18"/>
      <c r="F5" s="18"/>
      <c r="H5" s="21"/>
      <c r="I5" s="20"/>
      <c r="J5" s="20" t="s">
        <v>178</v>
      </c>
    </row>
    <row r="6" spans="1:11" ht="18.75" x14ac:dyDescent="0.3">
      <c r="A6" s="16"/>
      <c r="B6" s="17"/>
      <c r="C6" s="18"/>
      <c r="D6" s="18"/>
      <c r="E6" s="18"/>
      <c r="F6" s="18"/>
      <c r="H6" s="21"/>
      <c r="I6" s="20"/>
      <c r="J6" s="20"/>
    </row>
    <row r="7" spans="1:11" ht="73.5" customHeight="1" x14ac:dyDescent="0.3">
      <c r="A7" s="69" t="s">
        <v>179</v>
      </c>
      <c r="B7" s="69"/>
      <c r="C7" s="69"/>
      <c r="D7" s="69"/>
      <c r="E7" s="69"/>
      <c r="F7" s="69"/>
      <c r="G7" s="69"/>
      <c r="H7" s="69"/>
      <c r="I7" s="69"/>
      <c r="J7" s="69"/>
    </row>
    <row r="8" spans="1:11" ht="43.5" customHeight="1" x14ac:dyDescent="0.3">
      <c r="A8" s="76" t="s">
        <v>180</v>
      </c>
      <c r="B8" s="76"/>
      <c r="C8" s="76"/>
      <c r="D8" s="76"/>
      <c r="E8" s="76"/>
      <c r="F8" s="76"/>
      <c r="G8" s="76"/>
      <c r="H8" s="76"/>
      <c r="I8" s="76"/>
      <c r="J8" s="76"/>
    </row>
    <row r="9" spans="1:11" ht="18.75" x14ac:dyDescent="0.3">
      <c r="B9" s="22"/>
      <c r="C9" s="22"/>
      <c r="D9" s="22"/>
      <c r="E9" s="22"/>
      <c r="F9" s="22"/>
      <c r="G9" s="22"/>
      <c r="H9" s="23"/>
      <c r="I9" s="22"/>
      <c r="J9" s="22"/>
    </row>
    <row r="10" spans="1:11" ht="36.75" customHeight="1" x14ac:dyDescent="0.3">
      <c r="A10" s="69" t="s">
        <v>200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1" ht="17.25" customHeight="1" x14ac:dyDescent="0.3">
      <c r="B11" s="22"/>
      <c r="C11" s="22"/>
      <c r="D11" s="22"/>
      <c r="E11" s="22"/>
      <c r="F11" s="22"/>
      <c r="G11" s="22"/>
      <c r="H11" s="23"/>
      <c r="I11" s="22"/>
      <c r="J11" s="22"/>
    </row>
    <row r="12" spans="1:11" s="25" customFormat="1" ht="13.5" customHeight="1" x14ac:dyDescent="0.2">
      <c r="A12" s="73" t="s">
        <v>0</v>
      </c>
      <c r="B12" s="73"/>
      <c r="C12" s="24" t="s">
        <v>1</v>
      </c>
      <c r="H12" s="26"/>
    </row>
    <row r="13" spans="1:11" s="25" customFormat="1" ht="15.75" x14ac:dyDescent="0.2">
      <c r="A13" s="74"/>
      <c r="B13" s="74" t="s">
        <v>107</v>
      </c>
      <c r="C13" s="74"/>
      <c r="D13" s="74" t="s">
        <v>5</v>
      </c>
      <c r="E13" s="74"/>
      <c r="F13" s="74"/>
      <c r="G13" s="74"/>
      <c r="H13" s="74" t="s">
        <v>16</v>
      </c>
      <c r="I13" s="74" t="s">
        <v>160</v>
      </c>
      <c r="J13" s="74" t="s">
        <v>161</v>
      </c>
      <c r="K13" s="27"/>
    </row>
    <row r="14" spans="1:11" s="25" customFormat="1" ht="15.75" x14ac:dyDescent="0.2">
      <c r="A14" s="75"/>
      <c r="B14" s="74"/>
      <c r="C14" s="74"/>
      <c r="D14" s="11" t="s">
        <v>11</v>
      </c>
      <c r="E14" s="11" t="s">
        <v>13</v>
      </c>
      <c r="F14" s="11" t="s">
        <v>14</v>
      </c>
      <c r="G14" s="11" t="s">
        <v>15</v>
      </c>
      <c r="H14" s="75"/>
      <c r="I14" s="75"/>
      <c r="J14" s="75"/>
      <c r="K14" s="27"/>
    </row>
    <row r="15" spans="1:11" s="25" customFormat="1" ht="15.75" x14ac:dyDescent="0.2">
      <c r="A15" s="10"/>
      <c r="B15" s="70" t="s">
        <v>4</v>
      </c>
      <c r="C15" s="70"/>
      <c r="D15" s="10" t="s">
        <v>12</v>
      </c>
      <c r="E15" s="10" t="s">
        <v>2</v>
      </c>
      <c r="F15" s="10" t="s">
        <v>6</v>
      </c>
      <c r="G15" s="10" t="s">
        <v>7</v>
      </c>
      <c r="H15" s="11" t="s">
        <v>8</v>
      </c>
      <c r="I15" s="10" t="s">
        <v>9</v>
      </c>
      <c r="J15" s="10" t="s">
        <v>10</v>
      </c>
      <c r="K15" s="27"/>
    </row>
    <row r="16" spans="1:11" s="25" customFormat="1" ht="15.75" x14ac:dyDescent="0.2">
      <c r="A16" s="10"/>
      <c r="B16" s="5" t="s">
        <v>17</v>
      </c>
      <c r="C16" s="5"/>
      <c r="D16" s="10"/>
      <c r="E16" s="10"/>
      <c r="F16" s="11"/>
      <c r="G16" s="11"/>
      <c r="H16" s="1">
        <f>H17</f>
        <v>37461421.359999999</v>
      </c>
      <c r="I16" s="1">
        <f t="shared" ref="I16:J16" si="0">I17</f>
        <v>30306106</v>
      </c>
      <c r="J16" s="1">
        <f t="shared" si="0"/>
        <v>48980016</v>
      </c>
    </row>
    <row r="17" spans="1:14" s="28" customFormat="1" ht="48.75" customHeight="1" x14ac:dyDescent="0.2">
      <c r="A17" s="11"/>
      <c r="B17" s="61" t="s">
        <v>24</v>
      </c>
      <c r="C17" s="61"/>
      <c r="D17" s="11" t="s">
        <v>25</v>
      </c>
      <c r="E17" s="11"/>
      <c r="F17" s="11"/>
      <c r="G17" s="11"/>
      <c r="H17" s="1">
        <f>H22+H55+H63+H83+H118+H168+H176+H181+H18</f>
        <v>37461421.359999999</v>
      </c>
      <c r="I17" s="1">
        <f>I22+I55+I63+I83+I118+I168+I176+I181+I18</f>
        <v>30306106</v>
      </c>
      <c r="J17" s="1">
        <f>J22+J55+J63+J83+J118+J168+J176+J181+J18</f>
        <v>48980016</v>
      </c>
    </row>
    <row r="18" spans="1:14" s="28" customFormat="1" ht="51" customHeight="1" x14ac:dyDescent="0.2">
      <c r="A18" s="11"/>
      <c r="B18" s="61" t="s">
        <v>24</v>
      </c>
      <c r="C18" s="61"/>
      <c r="D18" s="11" t="s">
        <v>25</v>
      </c>
      <c r="E18" s="11" t="s">
        <v>129</v>
      </c>
      <c r="F18" s="11"/>
      <c r="G18" s="11"/>
      <c r="H18" s="1">
        <v>0</v>
      </c>
      <c r="I18" s="1">
        <f t="shared" ref="I18:J20" si="1">I19</f>
        <v>334414.77</v>
      </c>
      <c r="J18" s="1">
        <f t="shared" si="1"/>
        <v>694446.11</v>
      </c>
    </row>
    <row r="19" spans="1:14" s="28" customFormat="1" ht="50.25" customHeight="1" x14ac:dyDescent="0.2">
      <c r="A19" s="11"/>
      <c r="B19" s="60" t="s">
        <v>24</v>
      </c>
      <c r="C19" s="60"/>
      <c r="D19" s="12" t="s">
        <v>25</v>
      </c>
      <c r="E19" s="12" t="s">
        <v>129</v>
      </c>
      <c r="F19" s="12" t="s">
        <v>130</v>
      </c>
      <c r="G19" s="12"/>
      <c r="H19" s="1">
        <v>0</v>
      </c>
      <c r="I19" s="2">
        <f t="shared" si="1"/>
        <v>334414.77</v>
      </c>
      <c r="J19" s="2">
        <f t="shared" si="1"/>
        <v>694446.11</v>
      </c>
      <c r="L19" s="29"/>
      <c r="M19" s="30"/>
      <c r="N19" s="15"/>
    </row>
    <row r="20" spans="1:14" s="28" customFormat="1" ht="55.5" customHeight="1" x14ac:dyDescent="0.2">
      <c r="A20" s="11"/>
      <c r="B20" s="60" t="s">
        <v>24</v>
      </c>
      <c r="C20" s="60"/>
      <c r="D20" s="12" t="s">
        <v>25</v>
      </c>
      <c r="E20" s="12" t="s">
        <v>129</v>
      </c>
      <c r="F20" s="12" t="s">
        <v>130</v>
      </c>
      <c r="G20" s="12" t="s">
        <v>128</v>
      </c>
      <c r="H20" s="1">
        <v>0</v>
      </c>
      <c r="I20" s="2">
        <f t="shared" si="1"/>
        <v>334414.77</v>
      </c>
      <c r="J20" s="2">
        <f t="shared" si="1"/>
        <v>694446.11</v>
      </c>
      <c r="L20" s="29"/>
      <c r="M20" s="30"/>
      <c r="N20" s="15"/>
    </row>
    <row r="21" spans="1:14" s="28" customFormat="1" ht="56.25" customHeight="1" x14ac:dyDescent="0.2">
      <c r="A21" s="11"/>
      <c r="B21" s="60" t="s">
        <v>24</v>
      </c>
      <c r="C21" s="60"/>
      <c r="D21" s="12" t="s">
        <v>25</v>
      </c>
      <c r="E21" s="12" t="s">
        <v>129</v>
      </c>
      <c r="F21" s="12" t="s">
        <v>130</v>
      </c>
      <c r="G21" s="12" t="s">
        <v>128</v>
      </c>
      <c r="H21" s="1">
        <v>0</v>
      </c>
      <c r="I21" s="2">
        <v>334414.77</v>
      </c>
      <c r="J21" s="2">
        <v>694446.11</v>
      </c>
      <c r="L21" s="29"/>
      <c r="M21" s="30"/>
      <c r="N21" s="15"/>
    </row>
    <row r="22" spans="1:14" s="28" customFormat="1" ht="30.75" customHeight="1" x14ac:dyDescent="0.2">
      <c r="A22" s="11"/>
      <c r="B22" s="61" t="s">
        <v>139</v>
      </c>
      <c r="C22" s="61"/>
      <c r="D22" s="11" t="s">
        <v>25</v>
      </c>
      <c r="E22" s="11" t="s">
        <v>111</v>
      </c>
      <c r="F22" s="11"/>
      <c r="G22" s="11"/>
      <c r="H22" s="1">
        <f>H23+H42+H45+H49</f>
        <v>7269965.7299999995</v>
      </c>
      <c r="I22" s="1">
        <f>I23+I42+I45+I49</f>
        <v>7003719</v>
      </c>
      <c r="J22" s="1">
        <f>J23+J42+J45+J49</f>
        <v>7244650</v>
      </c>
      <c r="L22" s="29"/>
      <c r="M22" s="30"/>
      <c r="N22" s="15"/>
    </row>
    <row r="23" spans="1:14" s="28" customFormat="1" ht="108" customHeight="1" x14ac:dyDescent="0.2">
      <c r="A23" s="11"/>
      <c r="B23" s="61" t="s">
        <v>19</v>
      </c>
      <c r="C23" s="61"/>
      <c r="D23" s="11" t="s">
        <v>25</v>
      </c>
      <c r="E23" s="11" t="s">
        <v>94</v>
      </c>
      <c r="F23" s="11"/>
      <c r="G23" s="11"/>
      <c r="H23" s="1">
        <f>H24+H38</f>
        <v>7117502.7299999995</v>
      </c>
      <c r="I23" s="1">
        <f>SUM(I25,I29,I34,I36,I38)</f>
        <v>6903719</v>
      </c>
      <c r="J23" s="1">
        <f>SUM(J25,J29,J34,J36,J38)</f>
        <v>7144650</v>
      </c>
      <c r="L23" s="29"/>
      <c r="M23" s="30"/>
      <c r="N23" s="15"/>
    </row>
    <row r="24" spans="1:14" s="25" customFormat="1" ht="37.5" customHeight="1" x14ac:dyDescent="0.2">
      <c r="A24" s="11"/>
      <c r="B24" s="61" t="s">
        <v>21</v>
      </c>
      <c r="C24" s="61"/>
      <c r="D24" s="11" t="s">
        <v>25</v>
      </c>
      <c r="E24" s="11" t="s">
        <v>18</v>
      </c>
      <c r="F24" s="11" t="s">
        <v>131</v>
      </c>
      <c r="G24" s="11"/>
      <c r="H24" s="1">
        <f>H25+H29+H34+H36+H32</f>
        <v>6165688.7299999995</v>
      </c>
      <c r="I24" s="1">
        <f>I25+I29+I34+I36</f>
        <v>5913832</v>
      </c>
      <c r="J24" s="1">
        <f>J25+J29+J34+J36</f>
        <v>6115168</v>
      </c>
      <c r="L24" s="29"/>
      <c r="M24" s="30"/>
      <c r="N24" s="15"/>
    </row>
    <row r="25" spans="1:14" s="31" customFormat="1" ht="46.5" customHeight="1" x14ac:dyDescent="0.25">
      <c r="A25" s="11"/>
      <c r="B25" s="61" t="s">
        <v>104</v>
      </c>
      <c r="C25" s="61"/>
      <c r="D25" s="11" t="s">
        <v>25</v>
      </c>
      <c r="E25" s="11" t="s">
        <v>18</v>
      </c>
      <c r="F25" s="11" t="s">
        <v>20</v>
      </c>
      <c r="G25" s="11" t="s">
        <v>105</v>
      </c>
      <c r="H25" s="1">
        <f>SUM(H26:H28)</f>
        <v>4849827</v>
      </c>
      <c r="I25" s="1">
        <f t="shared" ref="I25:J25" si="2">SUM(I26:I28)</f>
        <v>5043420</v>
      </c>
      <c r="J25" s="1">
        <f t="shared" si="2"/>
        <v>5244756</v>
      </c>
      <c r="L25" s="29"/>
      <c r="M25" s="30"/>
      <c r="N25" s="15"/>
    </row>
    <row r="26" spans="1:14" s="25" customFormat="1" ht="46.5" customHeight="1" x14ac:dyDescent="0.2">
      <c r="A26" s="12"/>
      <c r="B26" s="60" t="s">
        <v>23</v>
      </c>
      <c r="C26" s="60"/>
      <c r="D26" s="12" t="s">
        <v>25</v>
      </c>
      <c r="E26" s="12" t="s">
        <v>18</v>
      </c>
      <c r="F26" s="12" t="s">
        <v>20</v>
      </c>
      <c r="G26" s="12" t="s">
        <v>22</v>
      </c>
      <c r="H26" s="2">
        <v>3717225</v>
      </c>
      <c r="I26" s="2">
        <v>3865914</v>
      </c>
      <c r="J26" s="2">
        <v>4020551</v>
      </c>
      <c r="L26" s="29"/>
      <c r="M26" s="30"/>
      <c r="N26" s="15"/>
    </row>
    <row r="27" spans="1:14" s="25" customFormat="1" ht="46.5" customHeight="1" x14ac:dyDescent="0.2">
      <c r="A27" s="12"/>
      <c r="B27" s="60" t="s">
        <v>147</v>
      </c>
      <c r="C27" s="60"/>
      <c r="D27" s="12" t="s">
        <v>25</v>
      </c>
      <c r="E27" s="12" t="s">
        <v>18</v>
      </c>
      <c r="F27" s="12" t="s">
        <v>20</v>
      </c>
      <c r="G27" s="12" t="s">
        <v>143</v>
      </c>
      <c r="H27" s="2">
        <v>10000</v>
      </c>
      <c r="I27" s="2">
        <v>10000</v>
      </c>
      <c r="J27" s="2">
        <v>10000</v>
      </c>
      <c r="L27" s="29"/>
      <c r="M27" s="30"/>
      <c r="N27" s="15"/>
    </row>
    <row r="28" spans="1:14" s="25" customFormat="1" ht="102.75" customHeight="1" x14ac:dyDescent="0.2">
      <c r="A28" s="12"/>
      <c r="B28" s="60" t="s">
        <v>27</v>
      </c>
      <c r="C28" s="60"/>
      <c r="D28" s="12" t="s">
        <v>25</v>
      </c>
      <c r="E28" s="12" t="s">
        <v>18</v>
      </c>
      <c r="F28" s="12" t="s">
        <v>20</v>
      </c>
      <c r="G28" s="12" t="s">
        <v>26</v>
      </c>
      <c r="H28" s="2">
        <v>1122602</v>
      </c>
      <c r="I28" s="2">
        <v>1167506</v>
      </c>
      <c r="J28" s="2">
        <v>1214205</v>
      </c>
      <c r="L28" s="29"/>
      <c r="M28" s="30"/>
      <c r="N28" s="15"/>
    </row>
    <row r="29" spans="1:14" s="25" customFormat="1" ht="71.25" customHeight="1" x14ac:dyDescent="0.2">
      <c r="A29" s="11"/>
      <c r="B29" s="61" t="s">
        <v>106</v>
      </c>
      <c r="C29" s="61"/>
      <c r="D29" s="12" t="s">
        <v>25</v>
      </c>
      <c r="E29" s="11" t="s">
        <v>18</v>
      </c>
      <c r="F29" s="11" t="s">
        <v>20</v>
      </c>
      <c r="G29" s="11" t="s">
        <v>108</v>
      </c>
      <c r="H29" s="1">
        <f>SUM(H30:H31)</f>
        <v>974971.67999999993</v>
      </c>
      <c r="I29" s="1">
        <f t="shared" ref="I29:J29" si="3">SUM(I30:I31)</f>
        <v>870412</v>
      </c>
      <c r="J29" s="1">
        <f t="shared" si="3"/>
        <v>870412</v>
      </c>
    </row>
    <row r="30" spans="1:14" s="25" customFormat="1" ht="51" customHeight="1" x14ac:dyDescent="0.2">
      <c r="A30" s="12"/>
      <c r="B30" s="60" t="s">
        <v>29</v>
      </c>
      <c r="C30" s="60"/>
      <c r="D30" s="12" t="s">
        <v>25</v>
      </c>
      <c r="E30" s="12" t="s">
        <v>18</v>
      </c>
      <c r="F30" s="12" t="s">
        <v>20</v>
      </c>
      <c r="G30" s="12" t="s">
        <v>28</v>
      </c>
      <c r="H30" s="15">
        <v>310973.73</v>
      </c>
      <c r="I30" s="2">
        <v>224809</v>
      </c>
      <c r="J30" s="2">
        <v>224809</v>
      </c>
    </row>
    <row r="31" spans="1:14" s="25" customFormat="1" ht="41.25" customHeight="1" x14ac:dyDescent="0.2">
      <c r="A31" s="12"/>
      <c r="B31" s="60" t="s">
        <v>31</v>
      </c>
      <c r="C31" s="60"/>
      <c r="D31" s="12" t="s">
        <v>25</v>
      </c>
      <c r="E31" s="12" t="s">
        <v>18</v>
      </c>
      <c r="F31" s="12" t="s">
        <v>20</v>
      </c>
      <c r="G31" s="12" t="s">
        <v>30</v>
      </c>
      <c r="H31" s="2">
        <v>663997.94999999995</v>
      </c>
      <c r="I31" s="2">
        <v>645603</v>
      </c>
      <c r="J31" s="2">
        <v>645603</v>
      </c>
    </row>
    <row r="32" spans="1:14" s="25" customFormat="1" ht="41.25" customHeight="1" x14ac:dyDescent="0.2">
      <c r="A32" s="12"/>
      <c r="B32" s="56" t="s">
        <v>194</v>
      </c>
      <c r="C32" s="57"/>
      <c r="D32" s="11" t="s">
        <v>25</v>
      </c>
      <c r="E32" s="11" t="s">
        <v>18</v>
      </c>
      <c r="F32" s="11" t="s">
        <v>20</v>
      </c>
      <c r="G32" s="11" t="s">
        <v>110</v>
      </c>
      <c r="H32" s="1">
        <f>H33</f>
        <v>105600.05</v>
      </c>
      <c r="I32" s="1">
        <f t="shared" ref="I32:J32" si="4">I33</f>
        <v>0</v>
      </c>
      <c r="J32" s="1">
        <f t="shared" si="4"/>
        <v>0</v>
      </c>
    </row>
    <row r="33" spans="1:10" s="25" customFormat="1" ht="41.25" customHeight="1" x14ac:dyDescent="0.2">
      <c r="A33" s="12"/>
      <c r="B33" s="51" t="s">
        <v>195</v>
      </c>
      <c r="C33" s="52"/>
      <c r="D33" s="12" t="s">
        <v>25</v>
      </c>
      <c r="E33" s="12" t="s">
        <v>18</v>
      </c>
      <c r="F33" s="12" t="s">
        <v>20</v>
      </c>
      <c r="G33" s="12" t="s">
        <v>54</v>
      </c>
      <c r="H33" s="2">
        <v>105600.05</v>
      </c>
      <c r="I33" s="2">
        <v>0</v>
      </c>
      <c r="J33" s="2">
        <v>0</v>
      </c>
    </row>
    <row r="34" spans="1:10" s="25" customFormat="1" ht="100.5" customHeight="1" x14ac:dyDescent="0.2">
      <c r="A34" s="11"/>
      <c r="B34" s="61" t="s">
        <v>33</v>
      </c>
      <c r="C34" s="61"/>
      <c r="D34" s="12" t="s">
        <v>25</v>
      </c>
      <c r="E34" s="11" t="s">
        <v>18</v>
      </c>
      <c r="F34" s="11" t="s">
        <v>32</v>
      </c>
      <c r="G34" s="11"/>
      <c r="H34" s="1">
        <f>H35</f>
        <v>208500</v>
      </c>
      <c r="I34" s="1">
        <f t="shared" ref="I34:J34" si="5">I35</f>
        <v>0</v>
      </c>
      <c r="J34" s="1">
        <f t="shared" si="5"/>
        <v>0</v>
      </c>
    </row>
    <row r="35" spans="1:10" s="25" customFormat="1" ht="38.25" customHeight="1" x14ac:dyDescent="0.2">
      <c r="A35" s="12"/>
      <c r="B35" s="60" t="s">
        <v>35</v>
      </c>
      <c r="C35" s="60"/>
      <c r="D35" s="12" t="s">
        <v>25</v>
      </c>
      <c r="E35" s="12" t="s">
        <v>18</v>
      </c>
      <c r="F35" s="12" t="s">
        <v>32</v>
      </c>
      <c r="G35" s="12" t="s">
        <v>34</v>
      </c>
      <c r="H35" s="2">
        <v>208500</v>
      </c>
      <c r="I35" s="2">
        <v>0</v>
      </c>
      <c r="J35" s="2">
        <v>0</v>
      </c>
    </row>
    <row r="36" spans="1:10" s="25" customFormat="1" ht="87.75" customHeight="1" x14ac:dyDescent="0.2">
      <c r="A36" s="11"/>
      <c r="B36" s="61" t="s">
        <v>37</v>
      </c>
      <c r="C36" s="61"/>
      <c r="D36" s="12" t="s">
        <v>25</v>
      </c>
      <c r="E36" s="11" t="s">
        <v>18</v>
      </c>
      <c r="F36" s="11" t="s">
        <v>36</v>
      </c>
      <c r="G36" s="11"/>
      <c r="H36" s="1">
        <f>H37</f>
        <v>26790</v>
      </c>
      <c r="I36" s="1">
        <f t="shared" ref="I36:J36" si="6">I37</f>
        <v>0</v>
      </c>
      <c r="J36" s="1">
        <f t="shared" si="6"/>
        <v>0</v>
      </c>
    </row>
    <row r="37" spans="1:10" s="25" customFormat="1" ht="24" customHeight="1" x14ac:dyDescent="0.2">
      <c r="A37" s="11"/>
      <c r="B37" s="60" t="s">
        <v>35</v>
      </c>
      <c r="C37" s="60"/>
      <c r="D37" s="12" t="s">
        <v>25</v>
      </c>
      <c r="E37" s="12" t="s">
        <v>18</v>
      </c>
      <c r="F37" s="12" t="s">
        <v>36</v>
      </c>
      <c r="G37" s="12" t="s">
        <v>34</v>
      </c>
      <c r="H37" s="2">
        <v>26790</v>
      </c>
      <c r="I37" s="2">
        <v>0</v>
      </c>
      <c r="J37" s="2">
        <v>0</v>
      </c>
    </row>
    <row r="38" spans="1:10" s="25" customFormat="1" ht="89.25" customHeight="1" x14ac:dyDescent="0.2">
      <c r="A38" s="11"/>
      <c r="B38" s="61" t="s">
        <v>39</v>
      </c>
      <c r="C38" s="61"/>
      <c r="D38" s="12" t="s">
        <v>25</v>
      </c>
      <c r="E38" s="11" t="s">
        <v>18</v>
      </c>
      <c r="F38" s="11" t="s">
        <v>38</v>
      </c>
      <c r="G38" s="11"/>
      <c r="H38" s="1">
        <f>H39</f>
        <v>951814</v>
      </c>
      <c r="I38" s="1">
        <f t="shared" ref="I38:J38" si="7">I39</f>
        <v>989887</v>
      </c>
      <c r="J38" s="1">
        <f t="shared" si="7"/>
        <v>1029482</v>
      </c>
    </row>
    <row r="39" spans="1:10" s="25" customFormat="1" ht="57" customHeight="1" x14ac:dyDescent="0.2">
      <c r="A39" s="12"/>
      <c r="B39" s="60" t="s">
        <v>104</v>
      </c>
      <c r="C39" s="60"/>
      <c r="D39" s="12" t="s">
        <v>25</v>
      </c>
      <c r="E39" s="12" t="s">
        <v>18</v>
      </c>
      <c r="F39" s="12" t="s">
        <v>38</v>
      </c>
      <c r="G39" s="12" t="s">
        <v>105</v>
      </c>
      <c r="H39" s="2">
        <f>SUM(H40:H41)</f>
        <v>951814</v>
      </c>
      <c r="I39" s="2">
        <f t="shared" ref="I39:J39" si="8">SUM(I40:I41)</f>
        <v>989887</v>
      </c>
      <c r="J39" s="2">
        <f t="shared" si="8"/>
        <v>1029482</v>
      </c>
    </row>
    <row r="40" spans="1:10" s="25" customFormat="1" ht="40.5" customHeight="1" x14ac:dyDescent="0.2">
      <c r="A40" s="12"/>
      <c r="B40" s="60" t="s">
        <v>23</v>
      </c>
      <c r="C40" s="60"/>
      <c r="D40" s="12" t="s">
        <v>25</v>
      </c>
      <c r="E40" s="12" t="s">
        <v>18</v>
      </c>
      <c r="F40" s="12" t="s">
        <v>38</v>
      </c>
      <c r="G40" s="12" t="s">
        <v>22</v>
      </c>
      <c r="H40" s="2">
        <v>731040</v>
      </c>
      <c r="I40" s="2">
        <v>760282</v>
      </c>
      <c r="J40" s="2">
        <v>790693</v>
      </c>
    </row>
    <row r="41" spans="1:10" s="25" customFormat="1" ht="97.5" customHeight="1" x14ac:dyDescent="0.2">
      <c r="A41" s="12"/>
      <c r="B41" s="60" t="s">
        <v>27</v>
      </c>
      <c r="C41" s="60"/>
      <c r="D41" s="12" t="s">
        <v>25</v>
      </c>
      <c r="E41" s="12" t="s">
        <v>18</v>
      </c>
      <c r="F41" s="12" t="s">
        <v>38</v>
      </c>
      <c r="G41" s="12" t="s">
        <v>26</v>
      </c>
      <c r="H41" s="2">
        <v>220774</v>
      </c>
      <c r="I41" s="2">
        <v>229605</v>
      </c>
      <c r="J41" s="2">
        <v>238789</v>
      </c>
    </row>
    <row r="42" spans="1:10" s="25" customFormat="1" ht="95.25" customHeight="1" x14ac:dyDescent="0.2">
      <c r="A42" s="11"/>
      <c r="B42" s="61" t="s">
        <v>41</v>
      </c>
      <c r="C42" s="61"/>
      <c r="D42" s="12" t="s">
        <v>25</v>
      </c>
      <c r="E42" s="11" t="s">
        <v>40</v>
      </c>
      <c r="F42" s="11"/>
      <c r="G42" s="11"/>
      <c r="H42" s="1">
        <f>H43</f>
        <v>52463</v>
      </c>
      <c r="I42" s="1">
        <f t="shared" ref="I42:J42" si="9">I43</f>
        <v>0</v>
      </c>
      <c r="J42" s="1">
        <f t="shared" si="9"/>
        <v>0</v>
      </c>
    </row>
    <row r="43" spans="1:10" s="25" customFormat="1" ht="99.75" customHeight="1" x14ac:dyDescent="0.2">
      <c r="A43" s="12"/>
      <c r="B43" s="60" t="s">
        <v>43</v>
      </c>
      <c r="C43" s="60"/>
      <c r="D43" s="12" t="s">
        <v>25</v>
      </c>
      <c r="E43" s="12" t="s">
        <v>40</v>
      </c>
      <c r="F43" s="12" t="s">
        <v>42</v>
      </c>
      <c r="G43" s="12"/>
      <c r="H43" s="2">
        <f>H44</f>
        <v>52463</v>
      </c>
      <c r="I43" s="2">
        <v>0</v>
      </c>
      <c r="J43" s="2">
        <v>0</v>
      </c>
    </row>
    <row r="44" spans="1:10" s="25" customFormat="1" ht="28.5" customHeight="1" x14ac:dyDescent="0.2">
      <c r="A44" s="12"/>
      <c r="B44" s="60" t="s">
        <v>35</v>
      </c>
      <c r="C44" s="60"/>
      <c r="D44" s="12" t="s">
        <v>25</v>
      </c>
      <c r="E44" s="12" t="s">
        <v>40</v>
      </c>
      <c r="F44" s="12" t="s">
        <v>42</v>
      </c>
      <c r="G44" s="12" t="s">
        <v>34</v>
      </c>
      <c r="H44" s="2">
        <v>52463</v>
      </c>
      <c r="I44" s="2">
        <v>0</v>
      </c>
      <c r="J44" s="2">
        <v>0</v>
      </c>
    </row>
    <row r="45" spans="1:10" s="25" customFormat="1" ht="22.5" customHeight="1" x14ac:dyDescent="0.2">
      <c r="A45" s="11"/>
      <c r="B45" s="61" t="s">
        <v>45</v>
      </c>
      <c r="C45" s="61"/>
      <c r="D45" s="12" t="s">
        <v>25</v>
      </c>
      <c r="E45" s="11" t="s">
        <v>44</v>
      </c>
      <c r="F45" s="11"/>
      <c r="G45" s="11"/>
      <c r="H45" s="1">
        <v>50000</v>
      </c>
      <c r="I45" s="1">
        <v>50000</v>
      </c>
      <c r="J45" s="1">
        <v>50000</v>
      </c>
    </row>
    <row r="46" spans="1:10" s="25" customFormat="1" ht="79.5" customHeight="1" x14ac:dyDescent="0.2">
      <c r="A46" s="11"/>
      <c r="B46" s="61" t="s">
        <v>47</v>
      </c>
      <c r="C46" s="61"/>
      <c r="D46" s="12" t="s">
        <v>25</v>
      </c>
      <c r="E46" s="11" t="s">
        <v>44</v>
      </c>
      <c r="F46" s="11" t="s">
        <v>46</v>
      </c>
      <c r="G46" s="11"/>
      <c r="H46" s="1">
        <v>50000</v>
      </c>
      <c r="I46" s="1">
        <v>50000</v>
      </c>
      <c r="J46" s="1">
        <v>50000</v>
      </c>
    </row>
    <row r="47" spans="1:10" s="25" customFormat="1" ht="27" customHeight="1" x14ac:dyDescent="0.2">
      <c r="A47" s="12"/>
      <c r="B47" s="60" t="s">
        <v>49</v>
      </c>
      <c r="C47" s="60"/>
      <c r="D47" s="12" t="s">
        <v>25</v>
      </c>
      <c r="E47" s="12" t="s">
        <v>44</v>
      </c>
      <c r="F47" s="12" t="s">
        <v>46</v>
      </c>
      <c r="G47" s="12" t="s">
        <v>48</v>
      </c>
      <c r="H47" s="2">
        <v>50000</v>
      </c>
      <c r="I47" s="2">
        <v>50000</v>
      </c>
      <c r="J47" s="2">
        <v>50000</v>
      </c>
    </row>
    <row r="48" spans="1:10" s="25" customFormat="1" ht="24" customHeight="1" x14ac:dyDescent="0.2">
      <c r="A48" s="12"/>
      <c r="B48" s="60" t="s">
        <v>49</v>
      </c>
      <c r="C48" s="60"/>
      <c r="D48" s="12" t="s">
        <v>25</v>
      </c>
      <c r="E48" s="12" t="s">
        <v>44</v>
      </c>
      <c r="F48" s="12" t="s">
        <v>46</v>
      </c>
      <c r="G48" s="12" t="s">
        <v>48</v>
      </c>
      <c r="H48" s="2">
        <v>50000</v>
      </c>
      <c r="I48" s="2">
        <v>50000</v>
      </c>
      <c r="J48" s="2">
        <v>50000</v>
      </c>
    </row>
    <row r="49" spans="1:10" s="25" customFormat="1" ht="41.25" customHeight="1" x14ac:dyDescent="0.2">
      <c r="A49" s="11"/>
      <c r="B49" s="61" t="s">
        <v>51</v>
      </c>
      <c r="C49" s="61"/>
      <c r="D49" s="12" t="s">
        <v>25</v>
      </c>
      <c r="E49" s="11" t="s">
        <v>50</v>
      </c>
      <c r="F49" s="11"/>
      <c r="G49" s="11"/>
      <c r="H49" s="1">
        <f>H50</f>
        <v>50000</v>
      </c>
      <c r="I49" s="1">
        <f t="shared" ref="I49:J49" si="10">I50</f>
        <v>50000</v>
      </c>
      <c r="J49" s="1">
        <f t="shared" si="10"/>
        <v>50000</v>
      </c>
    </row>
    <row r="50" spans="1:10" s="25" customFormat="1" ht="49.5" customHeight="1" x14ac:dyDescent="0.2">
      <c r="A50" s="11"/>
      <c r="B50" s="61" t="s">
        <v>53</v>
      </c>
      <c r="C50" s="61"/>
      <c r="D50" s="12" t="s">
        <v>25</v>
      </c>
      <c r="E50" s="11" t="s">
        <v>50</v>
      </c>
      <c r="F50" s="11" t="s">
        <v>52</v>
      </c>
      <c r="G50" s="11"/>
      <c r="H50" s="1">
        <f>H51+H53</f>
        <v>50000</v>
      </c>
      <c r="I50" s="1">
        <f t="shared" ref="I50:J50" si="11">I51+I53</f>
        <v>50000</v>
      </c>
      <c r="J50" s="1">
        <f t="shared" si="11"/>
        <v>50000</v>
      </c>
    </row>
    <row r="51" spans="1:10" s="25" customFormat="1" ht="68.25" customHeight="1" x14ac:dyDescent="0.2">
      <c r="A51" s="12"/>
      <c r="B51" s="60" t="s">
        <v>106</v>
      </c>
      <c r="C51" s="60"/>
      <c r="D51" s="12" t="s">
        <v>25</v>
      </c>
      <c r="E51" s="12" t="s">
        <v>50</v>
      </c>
      <c r="F51" s="12" t="s">
        <v>52</v>
      </c>
      <c r="G51" s="12" t="s">
        <v>108</v>
      </c>
      <c r="H51" s="2">
        <f>H52</f>
        <v>48600</v>
      </c>
      <c r="I51" s="2">
        <f>I52</f>
        <v>48600</v>
      </c>
      <c r="J51" s="2">
        <f>J52</f>
        <v>48600</v>
      </c>
    </row>
    <row r="52" spans="1:10" s="25" customFormat="1" ht="30" customHeight="1" x14ac:dyDescent="0.2">
      <c r="A52" s="12"/>
      <c r="B52" s="60" t="s">
        <v>31</v>
      </c>
      <c r="C52" s="60"/>
      <c r="D52" s="12" t="s">
        <v>25</v>
      </c>
      <c r="E52" s="12" t="s">
        <v>50</v>
      </c>
      <c r="F52" s="12" t="s">
        <v>52</v>
      </c>
      <c r="G52" s="12" t="s">
        <v>30</v>
      </c>
      <c r="H52" s="2">
        <v>48600</v>
      </c>
      <c r="I52" s="2">
        <v>48600</v>
      </c>
      <c r="J52" s="2">
        <v>48600</v>
      </c>
    </row>
    <row r="53" spans="1:10" s="25" customFormat="1" ht="45.75" customHeight="1" x14ac:dyDescent="0.2">
      <c r="A53" s="12"/>
      <c r="B53" s="60" t="s">
        <v>109</v>
      </c>
      <c r="C53" s="60"/>
      <c r="D53" s="12" t="s">
        <v>25</v>
      </c>
      <c r="E53" s="12" t="s">
        <v>50</v>
      </c>
      <c r="F53" s="12" t="s">
        <v>52</v>
      </c>
      <c r="G53" s="12" t="s">
        <v>110</v>
      </c>
      <c r="H53" s="2">
        <f>H54</f>
        <v>1400</v>
      </c>
      <c r="I53" s="2">
        <f t="shared" ref="I53:J53" si="12">I54</f>
        <v>1400</v>
      </c>
      <c r="J53" s="2">
        <f t="shared" si="12"/>
        <v>1400</v>
      </c>
    </row>
    <row r="54" spans="1:10" s="25" customFormat="1" ht="21.75" customHeight="1" x14ac:dyDescent="0.2">
      <c r="A54" s="12"/>
      <c r="B54" s="60" t="s">
        <v>55</v>
      </c>
      <c r="C54" s="60"/>
      <c r="D54" s="12" t="s">
        <v>25</v>
      </c>
      <c r="E54" s="12" t="s">
        <v>50</v>
      </c>
      <c r="F54" s="12" t="s">
        <v>52</v>
      </c>
      <c r="G54" s="12" t="s">
        <v>54</v>
      </c>
      <c r="H54" s="2">
        <v>1400</v>
      </c>
      <c r="I54" s="2">
        <v>1400</v>
      </c>
      <c r="J54" s="2">
        <v>1400</v>
      </c>
    </row>
    <row r="55" spans="1:10" s="25" customFormat="1" ht="29.25" customHeight="1" x14ac:dyDescent="0.2">
      <c r="A55" s="11"/>
      <c r="B55" s="61" t="s">
        <v>112</v>
      </c>
      <c r="C55" s="61"/>
      <c r="D55" s="12" t="s">
        <v>25</v>
      </c>
      <c r="E55" s="11" t="s">
        <v>56</v>
      </c>
      <c r="F55" s="11"/>
      <c r="G55" s="11"/>
      <c r="H55" s="1">
        <f>H56</f>
        <v>140300</v>
      </c>
      <c r="I55" s="1">
        <f t="shared" ref="I55:J56" si="13">I56</f>
        <v>142600</v>
      </c>
      <c r="J55" s="1">
        <f t="shared" si="13"/>
        <v>149600</v>
      </c>
    </row>
    <row r="56" spans="1:10" s="25" customFormat="1" ht="42" customHeight="1" x14ac:dyDescent="0.2">
      <c r="A56" s="11"/>
      <c r="B56" s="53" t="s">
        <v>57</v>
      </c>
      <c r="C56" s="53"/>
      <c r="D56" s="12" t="s">
        <v>25</v>
      </c>
      <c r="E56" s="11" t="s">
        <v>56</v>
      </c>
      <c r="F56" s="11"/>
      <c r="G56" s="11"/>
      <c r="H56" s="1">
        <f>H57</f>
        <v>140300</v>
      </c>
      <c r="I56" s="1">
        <f t="shared" si="13"/>
        <v>142600</v>
      </c>
      <c r="J56" s="1">
        <f t="shared" si="13"/>
        <v>149600</v>
      </c>
    </row>
    <row r="57" spans="1:10" s="25" customFormat="1" ht="87" customHeight="1" x14ac:dyDescent="0.2">
      <c r="A57" s="11"/>
      <c r="B57" s="53" t="s">
        <v>59</v>
      </c>
      <c r="C57" s="53"/>
      <c r="D57" s="12" t="s">
        <v>25</v>
      </c>
      <c r="E57" s="11" t="s">
        <v>56</v>
      </c>
      <c r="F57" s="11" t="s">
        <v>58</v>
      </c>
      <c r="G57" s="11"/>
      <c r="H57" s="1">
        <f>H58+H61</f>
        <v>140300</v>
      </c>
      <c r="I57" s="1">
        <f t="shared" ref="I57:J57" si="14">I58+I61</f>
        <v>142600</v>
      </c>
      <c r="J57" s="1">
        <f t="shared" si="14"/>
        <v>149600</v>
      </c>
    </row>
    <row r="58" spans="1:10" s="25" customFormat="1" ht="60" customHeight="1" x14ac:dyDescent="0.2">
      <c r="A58" s="12"/>
      <c r="B58" s="49" t="s">
        <v>104</v>
      </c>
      <c r="C58" s="49"/>
      <c r="D58" s="12" t="s">
        <v>25</v>
      </c>
      <c r="E58" s="12" t="s">
        <v>56</v>
      </c>
      <c r="F58" s="12" t="s">
        <v>58</v>
      </c>
      <c r="G58" s="12" t="s">
        <v>105</v>
      </c>
      <c r="H58" s="2">
        <f>SUM(H59:H60)</f>
        <v>127039</v>
      </c>
      <c r="I58" s="2">
        <f t="shared" ref="I58:J58" si="15">SUM(I59:I60)</f>
        <v>132117</v>
      </c>
      <c r="J58" s="2">
        <f t="shared" si="15"/>
        <v>132117</v>
      </c>
    </row>
    <row r="59" spans="1:10" s="25" customFormat="1" ht="40.5" customHeight="1" x14ac:dyDescent="0.2">
      <c r="A59" s="12"/>
      <c r="B59" s="49" t="s">
        <v>23</v>
      </c>
      <c r="C59" s="49"/>
      <c r="D59" s="12" t="s">
        <v>25</v>
      </c>
      <c r="E59" s="12" t="s">
        <v>56</v>
      </c>
      <c r="F59" s="12" t="s">
        <v>58</v>
      </c>
      <c r="G59" s="12" t="s">
        <v>22</v>
      </c>
      <c r="H59" s="2">
        <v>97572</v>
      </c>
      <c r="I59" s="2">
        <v>101472</v>
      </c>
      <c r="J59" s="2">
        <v>101472</v>
      </c>
    </row>
    <row r="60" spans="1:10" s="25" customFormat="1" ht="107.25" customHeight="1" x14ac:dyDescent="0.2">
      <c r="A60" s="12"/>
      <c r="B60" s="49" t="s">
        <v>27</v>
      </c>
      <c r="C60" s="49"/>
      <c r="D60" s="12" t="s">
        <v>25</v>
      </c>
      <c r="E60" s="12" t="s">
        <v>56</v>
      </c>
      <c r="F60" s="12" t="s">
        <v>58</v>
      </c>
      <c r="G60" s="12" t="s">
        <v>26</v>
      </c>
      <c r="H60" s="2">
        <v>29467</v>
      </c>
      <c r="I60" s="2">
        <v>30645</v>
      </c>
      <c r="J60" s="2">
        <v>30645</v>
      </c>
    </row>
    <row r="61" spans="1:10" s="25" customFormat="1" ht="72.75" customHeight="1" x14ac:dyDescent="0.2">
      <c r="A61" s="12"/>
      <c r="B61" s="49" t="s">
        <v>106</v>
      </c>
      <c r="C61" s="49"/>
      <c r="D61" s="12" t="s">
        <v>25</v>
      </c>
      <c r="E61" s="12" t="s">
        <v>56</v>
      </c>
      <c r="F61" s="12" t="s">
        <v>58</v>
      </c>
      <c r="G61" s="12" t="s">
        <v>108</v>
      </c>
      <c r="H61" s="2">
        <f>H62</f>
        <v>13261</v>
      </c>
      <c r="I61" s="2">
        <f t="shared" ref="I61:J61" si="16">I62</f>
        <v>10483</v>
      </c>
      <c r="J61" s="2">
        <f t="shared" si="16"/>
        <v>17483</v>
      </c>
    </row>
    <row r="62" spans="1:10" s="25" customFormat="1" ht="33.75" customHeight="1" x14ac:dyDescent="0.2">
      <c r="A62" s="12"/>
      <c r="B62" s="49" t="s">
        <v>31</v>
      </c>
      <c r="C62" s="49"/>
      <c r="D62" s="12" t="s">
        <v>25</v>
      </c>
      <c r="E62" s="12" t="s">
        <v>56</v>
      </c>
      <c r="F62" s="12" t="s">
        <v>58</v>
      </c>
      <c r="G62" s="12" t="s">
        <v>30</v>
      </c>
      <c r="H62" s="2">
        <v>13261</v>
      </c>
      <c r="I62" s="2">
        <v>10483</v>
      </c>
      <c r="J62" s="2">
        <v>17483</v>
      </c>
    </row>
    <row r="63" spans="1:10" s="28" customFormat="1" ht="58.5" customHeight="1" x14ac:dyDescent="0.2">
      <c r="A63" s="11"/>
      <c r="B63" s="53" t="s">
        <v>113</v>
      </c>
      <c r="C63" s="53"/>
      <c r="D63" s="11" t="s">
        <v>25</v>
      </c>
      <c r="E63" s="11" t="s">
        <v>114</v>
      </c>
      <c r="F63" s="11"/>
      <c r="G63" s="11"/>
      <c r="H63" s="1">
        <f>H64+H79</f>
        <v>1037520</v>
      </c>
      <c r="I63" s="1">
        <f>I64+I79</f>
        <v>103520</v>
      </c>
      <c r="J63" s="1">
        <f>J64+J79</f>
        <v>103520</v>
      </c>
    </row>
    <row r="64" spans="1:10" s="25" customFormat="1" ht="83.25" customHeight="1" x14ac:dyDescent="0.2">
      <c r="A64" s="11"/>
      <c r="B64" s="53" t="s">
        <v>61</v>
      </c>
      <c r="C64" s="53"/>
      <c r="D64" s="11" t="s">
        <v>25</v>
      </c>
      <c r="E64" s="11" t="s">
        <v>60</v>
      </c>
      <c r="F64" s="11"/>
      <c r="G64" s="11"/>
      <c r="H64" s="1">
        <f>H65+H68+H71+H74</f>
        <v>1034000</v>
      </c>
      <c r="I64" s="1">
        <f t="shared" ref="I64:J64" si="17">I65+I68+I71+I74</f>
        <v>100000</v>
      </c>
      <c r="J64" s="1">
        <f t="shared" si="17"/>
        <v>100000</v>
      </c>
    </row>
    <row r="65" spans="1:11" s="25" customFormat="1" ht="42.75" customHeight="1" x14ac:dyDescent="0.2">
      <c r="A65" s="11"/>
      <c r="B65" s="53" t="s">
        <v>63</v>
      </c>
      <c r="C65" s="53"/>
      <c r="D65" s="12" t="s">
        <v>25</v>
      </c>
      <c r="E65" s="11" t="s">
        <v>60</v>
      </c>
      <c r="F65" s="11" t="s">
        <v>62</v>
      </c>
      <c r="G65" s="11"/>
      <c r="H65" s="1">
        <f>H66</f>
        <v>109334</v>
      </c>
      <c r="I65" s="1">
        <f t="shared" ref="I65:J66" si="18">I66</f>
        <v>0</v>
      </c>
      <c r="J65" s="1">
        <f t="shared" si="18"/>
        <v>0</v>
      </c>
    </row>
    <row r="66" spans="1:11" s="25" customFormat="1" ht="78" customHeight="1" x14ac:dyDescent="0.2">
      <c r="A66" s="12"/>
      <c r="B66" s="49" t="s">
        <v>106</v>
      </c>
      <c r="C66" s="49"/>
      <c r="D66" s="12" t="s">
        <v>25</v>
      </c>
      <c r="E66" s="12" t="s">
        <v>60</v>
      </c>
      <c r="F66" s="12" t="s">
        <v>62</v>
      </c>
      <c r="G66" s="12" t="s">
        <v>108</v>
      </c>
      <c r="H66" s="2">
        <f>H67</f>
        <v>109334</v>
      </c>
      <c r="I66" s="2">
        <f t="shared" si="18"/>
        <v>0</v>
      </c>
      <c r="J66" s="2">
        <f t="shared" si="18"/>
        <v>0</v>
      </c>
    </row>
    <row r="67" spans="1:11" s="25" customFormat="1" ht="39.75" customHeight="1" x14ac:dyDescent="0.2">
      <c r="A67" s="12"/>
      <c r="B67" s="49" t="s">
        <v>31</v>
      </c>
      <c r="C67" s="49"/>
      <c r="D67" s="12" t="s">
        <v>25</v>
      </c>
      <c r="E67" s="12" t="s">
        <v>60</v>
      </c>
      <c r="F67" s="12" t="s">
        <v>62</v>
      </c>
      <c r="G67" s="12" t="s">
        <v>30</v>
      </c>
      <c r="H67" s="2">
        <v>109334</v>
      </c>
      <c r="I67" s="2">
        <v>0</v>
      </c>
      <c r="J67" s="2">
        <v>0</v>
      </c>
    </row>
    <row r="68" spans="1:11" s="25" customFormat="1" ht="54.75" customHeight="1" x14ac:dyDescent="0.2">
      <c r="A68" s="11"/>
      <c r="B68" s="53" t="s">
        <v>201</v>
      </c>
      <c r="C68" s="53"/>
      <c r="D68" s="12" t="s">
        <v>25</v>
      </c>
      <c r="E68" s="11" t="s">
        <v>60</v>
      </c>
      <c r="F68" s="8" t="s">
        <v>202</v>
      </c>
      <c r="G68" s="11"/>
      <c r="H68" s="1">
        <f>H69</f>
        <v>74666</v>
      </c>
      <c r="I68" s="1">
        <v>0</v>
      </c>
      <c r="J68" s="1">
        <v>0</v>
      </c>
    </row>
    <row r="69" spans="1:11" s="25" customFormat="1" ht="72.75" customHeight="1" x14ac:dyDescent="0.2">
      <c r="A69" s="12"/>
      <c r="B69" s="49" t="s">
        <v>106</v>
      </c>
      <c r="C69" s="49"/>
      <c r="D69" s="12" t="s">
        <v>25</v>
      </c>
      <c r="E69" s="12" t="s">
        <v>60</v>
      </c>
      <c r="F69" s="12" t="s">
        <v>64</v>
      </c>
      <c r="G69" s="12" t="s">
        <v>108</v>
      </c>
      <c r="H69" s="2">
        <f>H70</f>
        <v>74666</v>
      </c>
      <c r="I69" s="2">
        <f t="shared" ref="I69:J69" si="19">I70</f>
        <v>0</v>
      </c>
      <c r="J69" s="2">
        <f t="shared" si="19"/>
        <v>0</v>
      </c>
    </row>
    <row r="70" spans="1:11" s="25" customFormat="1" ht="36.75" customHeight="1" x14ac:dyDescent="0.2">
      <c r="A70" s="12"/>
      <c r="B70" s="49" t="s">
        <v>31</v>
      </c>
      <c r="C70" s="49"/>
      <c r="D70" s="12" t="s">
        <v>25</v>
      </c>
      <c r="E70" s="12" t="s">
        <v>60</v>
      </c>
      <c r="F70" s="12" t="s">
        <v>64</v>
      </c>
      <c r="G70" s="12" t="s">
        <v>30</v>
      </c>
      <c r="H70" s="2">
        <v>74666</v>
      </c>
      <c r="I70" s="2">
        <v>0</v>
      </c>
      <c r="J70" s="2">
        <v>0</v>
      </c>
    </row>
    <row r="71" spans="1:11" s="25" customFormat="1" ht="78.75" customHeight="1" x14ac:dyDescent="0.2">
      <c r="A71" s="12"/>
      <c r="B71" s="61" t="s">
        <v>176</v>
      </c>
      <c r="C71" s="61"/>
      <c r="D71" s="11" t="s">
        <v>25</v>
      </c>
      <c r="E71" s="11" t="s">
        <v>60</v>
      </c>
      <c r="F71" s="11" t="s">
        <v>146</v>
      </c>
      <c r="G71" s="11"/>
      <c r="H71" s="1">
        <f>H72</f>
        <v>800000</v>
      </c>
      <c r="I71" s="1">
        <f t="shared" ref="I71:J72" si="20">I72</f>
        <v>0</v>
      </c>
      <c r="J71" s="1">
        <f t="shared" si="20"/>
        <v>0</v>
      </c>
    </row>
    <row r="72" spans="1:11" s="25" customFormat="1" ht="60" customHeight="1" x14ac:dyDescent="0.2">
      <c r="A72" s="12"/>
      <c r="B72" s="49" t="s">
        <v>106</v>
      </c>
      <c r="C72" s="49"/>
      <c r="D72" s="12" t="s">
        <v>25</v>
      </c>
      <c r="E72" s="12" t="s">
        <v>60</v>
      </c>
      <c r="F72" s="12" t="s">
        <v>146</v>
      </c>
      <c r="G72" s="12" t="s">
        <v>108</v>
      </c>
      <c r="H72" s="2">
        <f>H73</f>
        <v>800000</v>
      </c>
      <c r="I72" s="2">
        <f t="shared" si="20"/>
        <v>0</v>
      </c>
      <c r="J72" s="2">
        <f t="shared" si="20"/>
        <v>0</v>
      </c>
    </row>
    <row r="73" spans="1:11" s="25" customFormat="1" ht="48" customHeight="1" x14ac:dyDescent="0.2">
      <c r="A73" s="12"/>
      <c r="B73" s="49" t="s">
        <v>31</v>
      </c>
      <c r="C73" s="49"/>
      <c r="D73" s="12" t="s">
        <v>25</v>
      </c>
      <c r="E73" s="12" t="s">
        <v>60</v>
      </c>
      <c r="F73" s="12" t="s">
        <v>146</v>
      </c>
      <c r="G73" s="12" t="s">
        <v>30</v>
      </c>
      <c r="H73" s="2">
        <v>800000</v>
      </c>
      <c r="I73" s="2">
        <v>0</v>
      </c>
      <c r="J73" s="2">
        <v>0</v>
      </c>
    </row>
    <row r="74" spans="1:11" s="25" customFormat="1" ht="61.5" customHeight="1" x14ac:dyDescent="0.2">
      <c r="A74" s="12"/>
      <c r="B74" s="53" t="s">
        <v>192</v>
      </c>
      <c r="C74" s="53"/>
      <c r="D74" s="6" t="s">
        <v>25</v>
      </c>
      <c r="E74" s="7" t="s">
        <v>60</v>
      </c>
      <c r="F74" s="7" t="s">
        <v>196</v>
      </c>
      <c r="G74" s="12"/>
      <c r="H74" s="1">
        <f>H75+H77</f>
        <v>50000</v>
      </c>
      <c r="I74" s="1">
        <f>I75+I77</f>
        <v>100000</v>
      </c>
      <c r="J74" s="1">
        <f>J75+J77</f>
        <v>100000</v>
      </c>
      <c r="K74" s="1"/>
    </row>
    <row r="75" spans="1:11" s="25" customFormat="1" ht="33" customHeight="1" x14ac:dyDescent="0.2">
      <c r="A75" s="12"/>
      <c r="B75" s="58" t="s">
        <v>194</v>
      </c>
      <c r="C75" s="59"/>
      <c r="D75" s="8" t="s">
        <v>25</v>
      </c>
      <c r="E75" s="9" t="s">
        <v>60</v>
      </c>
      <c r="F75" s="32" t="s">
        <v>197</v>
      </c>
      <c r="G75" s="12" t="s">
        <v>198</v>
      </c>
      <c r="H75" s="2">
        <f>H76</f>
        <v>50000</v>
      </c>
      <c r="I75" s="2">
        <f t="shared" ref="I75:J75" si="21">I76</f>
        <v>0</v>
      </c>
      <c r="J75" s="2">
        <f t="shared" si="21"/>
        <v>0</v>
      </c>
    </row>
    <row r="76" spans="1:11" s="25" customFormat="1" ht="34.5" customHeight="1" x14ac:dyDescent="0.2">
      <c r="A76" s="12"/>
      <c r="B76" s="51" t="s">
        <v>195</v>
      </c>
      <c r="C76" s="52"/>
      <c r="D76" s="8" t="s">
        <v>25</v>
      </c>
      <c r="E76" s="9" t="s">
        <v>60</v>
      </c>
      <c r="F76" s="32" t="s">
        <v>197</v>
      </c>
      <c r="G76" s="12" t="s">
        <v>54</v>
      </c>
      <c r="H76" s="2">
        <v>50000</v>
      </c>
      <c r="I76" s="2">
        <v>0</v>
      </c>
      <c r="J76" s="2">
        <v>0</v>
      </c>
    </row>
    <row r="77" spans="1:11" s="25" customFormat="1" ht="48" customHeight="1" x14ac:dyDescent="0.2">
      <c r="A77" s="12"/>
      <c r="B77" s="49" t="s">
        <v>106</v>
      </c>
      <c r="C77" s="49"/>
      <c r="D77" s="12" t="s">
        <v>25</v>
      </c>
      <c r="E77" s="12" t="s">
        <v>60</v>
      </c>
      <c r="F77" s="12" t="s">
        <v>193</v>
      </c>
      <c r="G77" s="12" t="s">
        <v>108</v>
      </c>
      <c r="H77" s="2">
        <f>H78</f>
        <v>0</v>
      </c>
      <c r="I77" s="2">
        <f t="shared" ref="I77:J77" si="22">I78</f>
        <v>100000</v>
      </c>
      <c r="J77" s="2">
        <f t="shared" si="22"/>
        <v>100000</v>
      </c>
    </row>
    <row r="78" spans="1:11" s="25" customFormat="1" ht="48" customHeight="1" x14ac:dyDescent="0.2">
      <c r="A78" s="12"/>
      <c r="B78" s="49" t="s">
        <v>31</v>
      </c>
      <c r="C78" s="49"/>
      <c r="D78" s="12" t="s">
        <v>25</v>
      </c>
      <c r="E78" s="12" t="s">
        <v>60</v>
      </c>
      <c r="F78" s="12" t="s">
        <v>193</v>
      </c>
      <c r="G78" s="12" t="s">
        <v>30</v>
      </c>
      <c r="H78" s="2">
        <v>0</v>
      </c>
      <c r="I78" s="2">
        <v>100000</v>
      </c>
      <c r="J78" s="2">
        <v>100000</v>
      </c>
    </row>
    <row r="79" spans="1:11" s="25" customFormat="1" ht="69.75" customHeight="1" x14ac:dyDescent="0.2">
      <c r="A79" s="11"/>
      <c r="B79" s="53" t="s">
        <v>66</v>
      </c>
      <c r="C79" s="53"/>
      <c r="D79" s="12" t="s">
        <v>25</v>
      </c>
      <c r="E79" s="11" t="s">
        <v>65</v>
      </c>
      <c r="F79" s="11"/>
      <c r="G79" s="11"/>
      <c r="H79" s="1">
        <f>H80</f>
        <v>3520</v>
      </c>
      <c r="I79" s="1">
        <f t="shared" ref="I79:J81" si="23">I80</f>
        <v>3520</v>
      </c>
      <c r="J79" s="1">
        <f t="shared" si="23"/>
        <v>3520</v>
      </c>
    </row>
    <row r="80" spans="1:11" s="25" customFormat="1" ht="141.75" customHeight="1" x14ac:dyDescent="0.2">
      <c r="A80" s="11"/>
      <c r="B80" s="53" t="s">
        <v>68</v>
      </c>
      <c r="C80" s="53"/>
      <c r="D80" s="12" t="s">
        <v>25</v>
      </c>
      <c r="E80" s="11" t="s">
        <v>65</v>
      </c>
      <c r="F80" s="11" t="s">
        <v>67</v>
      </c>
      <c r="G80" s="11"/>
      <c r="H80" s="1">
        <f>H81</f>
        <v>3520</v>
      </c>
      <c r="I80" s="1">
        <f t="shared" si="23"/>
        <v>3520</v>
      </c>
      <c r="J80" s="1">
        <f t="shared" si="23"/>
        <v>3520</v>
      </c>
    </row>
    <row r="81" spans="1:12" s="25" customFormat="1" ht="68.25" customHeight="1" x14ac:dyDescent="0.2">
      <c r="A81" s="12"/>
      <c r="B81" s="49" t="s">
        <v>106</v>
      </c>
      <c r="C81" s="49"/>
      <c r="D81" s="12" t="s">
        <v>25</v>
      </c>
      <c r="E81" s="12" t="s">
        <v>65</v>
      </c>
      <c r="F81" s="12" t="s">
        <v>67</v>
      </c>
      <c r="G81" s="12" t="s">
        <v>108</v>
      </c>
      <c r="H81" s="2">
        <f>H82</f>
        <v>3520</v>
      </c>
      <c r="I81" s="2">
        <f t="shared" si="23"/>
        <v>3520</v>
      </c>
      <c r="J81" s="2">
        <f t="shared" si="23"/>
        <v>3520</v>
      </c>
    </row>
    <row r="82" spans="1:12" s="25" customFormat="1" ht="32.25" customHeight="1" x14ac:dyDescent="0.2">
      <c r="A82" s="12"/>
      <c r="B82" s="49" t="s">
        <v>31</v>
      </c>
      <c r="C82" s="49"/>
      <c r="D82" s="12" t="s">
        <v>25</v>
      </c>
      <c r="E82" s="12" t="s">
        <v>65</v>
      </c>
      <c r="F82" s="12" t="s">
        <v>67</v>
      </c>
      <c r="G82" s="12" t="s">
        <v>30</v>
      </c>
      <c r="H82" s="2">
        <v>3520</v>
      </c>
      <c r="I82" s="2">
        <v>3520</v>
      </c>
      <c r="J82" s="2">
        <v>3520</v>
      </c>
    </row>
    <row r="83" spans="1:12" s="28" customFormat="1" ht="33.75" customHeight="1" x14ac:dyDescent="0.2">
      <c r="A83" s="11"/>
      <c r="B83" s="53" t="s">
        <v>115</v>
      </c>
      <c r="C83" s="53"/>
      <c r="D83" s="11" t="s">
        <v>25</v>
      </c>
      <c r="E83" s="11" t="s">
        <v>116</v>
      </c>
      <c r="F83" s="11"/>
      <c r="G83" s="11"/>
      <c r="H83" s="1">
        <f>H84+H112</f>
        <v>4905184.92</v>
      </c>
      <c r="I83" s="1">
        <f>I84+I112</f>
        <v>2667961</v>
      </c>
      <c r="J83" s="1">
        <f>J84+J112</f>
        <v>2667961</v>
      </c>
    </row>
    <row r="84" spans="1:12" s="25" customFormat="1" ht="40.5" customHeight="1" x14ac:dyDescent="0.2">
      <c r="A84" s="11"/>
      <c r="B84" s="53" t="s">
        <v>70</v>
      </c>
      <c r="C84" s="53"/>
      <c r="D84" s="12" t="s">
        <v>25</v>
      </c>
      <c r="E84" s="11" t="s">
        <v>69</v>
      </c>
      <c r="F84" s="11"/>
      <c r="G84" s="11"/>
      <c r="H84" s="1">
        <f>H85+H91+H94+H97+H106+H88+H109+H103+H100</f>
        <v>4662184.92</v>
      </c>
      <c r="I84" s="1">
        <f>I85+I91+I94+I97+I106+I88+I109</f>
        <v>2423961</v>
      </c>
      <c r="J84" s="1">
        <f>J85+J91+J94+J97+J106+J88+J109</f>
        <v>2423961</v>
      </c>
      <c r="L84" s="15"/>
    </row>
    <row r="85" spans="1:12" s="25" customFormat="1" ht="56.25" customHeight="1" x14ac:dyDescent="0.2">
      <c r="A85" s="11"/>
      <c r="B85" s="53" t="s">
        <v>71</v>
      </c>
      <c r="C85" s="53"/>
      <c r="D85" s="12" t="s">
        <v>25</v>
      </c>
      <c r="E85" s="11" t="s">
        <v>69</v>
      </c>
      <c r="F85" s="11" t="s">
        <v>152</v>
      </c>
      <c r="G85" s="11"/>
      <c r="H85" s="1">
        <f>H86</f>
        <v>732461</v>
      </c>
      <c r="I85" s="1">
        <f t="shared" ref="I85:J86" si="24">I86</f>
        <v>787160</v>
      </c>
      <c r="J85" s="1">
        <f t="shared" si="24"/>
        <v>0</v>
      </c>
      <c r="L85" s="15"/>
    </row>
    <row r="86" spans="1:12" s="25" customFormat="1" ht="69.75" customHeight="1" x14ac:dyDescent="0.2">
      <c r="A86" s="12"/>
      <c r="B86" s="49" t="s">
        <v>106</v>
      </c>
      <c r="C86" s="49"/>
      <c r="D86" s="12" t="s">
        <v>25</v>
      </c>
      <c r="E86" s="12" t="s">
        <v>69</v>
      </c>
      <c r="F86" s="12" t="s">
        <v>152</v>
      </c>
      <c r="G86" s="12" t="s">
        <v>108</v>
      </c>
      <c r="H86" s="2">
        <f>H87</f>
        <v>732461</v>
      </c>
      <c r="I86" s="2">
        <f t="shared" si="24"/>
        <v>787160</v>
      </c>
      <c r="J86" s="2">
        <f t="shared" si="24"/>
        <v>0</v>
      </c>
      <c r="L86" s="15"/>
    </row>
    <row r="87" spans="1:12" s="25" customFormat="1" ht="45.75" customHeight="1" x14ac:dyDescent="0.2">
      <c r="A87" s="12"/>
      <c r="B87" s="49" t="s">
        <v>31</v>
      </c>
      <c r="C87" s="49"/>
      <c r="D87" s="12" t="s">
        <v>25</v>
      </c>
      <c r="E87" s="12" t="s">
        <v>69</v>
      </c>
      <c r="F87" s="12" t="s">
        <v>152</v>
      </c>
      <c r="G87" s="12" t="s">
        <v>30</v>
      </c>
      <c r="H87" s="13">
        <v>732461</v>
      </c>
      <c r="I87" s="13">
        <v>787160</v>
      </c>
      <c r="J87" s="2">
        <v>0</v>
      </c>
      <c r="L87" s="15"/>
    </row>
    <row r="88" spans="1:12" s="25" customFormat="1" ht="67.5" customHeight="1" x14ac:dyDescent="0.2">
      <c r="A88" s="12"/>
      <c r="B88" s="53" t="s">
        <v>72</v>
      </c>
      <c r="C88" s="53"/>
      <c r="D88" s="11" t="s">
        <v>25</v>
      </c>
      <c r="E88" s="11" t="s">
        <v>69</v>
      </c>
      <c r="F88" s="11" t="s">
        <v>199</v>
      </c>
      <c r="G88" s="11"/>
      <c r="H88" s="1">
        <f>H89</f>
        <v>23831.24</v>
      </c>
      <c r="I88" s="1">
        <f t="shared" ref="I88:J89" si="25">I89</f>
        <v>0</v>
      </c>
      <c r="J88" s="1">
        <f t="shared" si="25"/>
        <v>0</v>
      </c>
      <c r="L88" s="15"/>
    </row>
    <row r="89" spans="1:12" s="25" customFormat="1" ht="57" customHeight="1" x14ac:dyDescent="0.2">
      <c r="A89" s="12"/>
      <c r="B89" s="51" t="s">
        <v>166</v>
      </c>
      <c r="C89" s="52"/>
      <c r="D89" s="12" t="s">
        <v>25</v>
      </c>
      <c r="E89" s="12" t="s">
        <v>69</v>
      </c>
      <c r="F89" s="12" t="s">
        <v>199</v>
      </c>
      <c r="G89" s="12" t="s">
        <v>108</v>
      </c>
      <c r="H89" s="2">
        <f>H90</f>
        <v>23831.24</v>
      </c>
      <c r="I89" s="2">
        <f t="shared" si="25"/>
        <v>0</v>
      </c>
      <c r="J89" s="2">
        <f t="shared" si="25"/>
        <v>0</v>
      </c>
      <c r="L89" s="15"/>
    </row>
    <row r="90" spans="1:12" s="25" customFormat="1" ht="45.75" customHeight="1" x14ac:dyDescent="0.2">
      <c r="A90" s="12"/>
      <c r="B90" s="49" t="s">
        <v>31</v>
      </c>
      <c r="C90" s="49"/>
      <c r="D90" s="12" t="s">
        <v>25</v>
      </c>
      <c r="E90" s="12" t="s">
        <v>69</v>
      </c>
      <c r="F90" s="12" t="s">
        <v>199</v>
      </c>
      <c r="G90" s="12" t="s">
        <v>30</v>
      </c>
      <c r="H90" s="13">
        <v>23831.24</v>
      </c>
      <c r="I90" s="2">
        <v>0</v>
      </c>
      <c r="J90" s="2">
        <v>0</v>
      </c>
      <c r="L90" s="15"/>
    </row>
    <row r="91" spans="1:12" s="25" customFormat="1" ht="81.75" customHeight="1" x14ac:dyDescent="0.2">
      <c r="A91" s="11"/>
      <c r="B91" s="53" t="s">
        <v>72</v>
      </c>
      <c r="C91" s="53"/>
      <c r="D91" s="12" t="s">
        <v>25</v>
      </c>
      <c r="E91" s="11" t="s">
        <v>69</v>
      </c>
      <c r="F91" s="11" t="s">
        <v>153</v>
      </c>
      <c r="G91" s="11"/>
      <c r="H91" s="1">
        <f>H92</f>
        <v>3073525.12</v>
      </c>
      <c r="I91" s="1">
        <f t="shared" ref="I91:J92" si="26">I92</f>
        <v>931801</v>
      </c>
      <c r="J91" s="1">
        <f t="shared" si="26"/>
        <v>0</v>
      </c>
      <c r="L91" s="15"/>
    </row>
    <row r="92" spans="1:12" s="25" customFormat="1" ht="71.25" customHeight="1" x14ac:dyDescent="0.2">
      <c r="A92" s="12"/>
      <c r="B92" s="49" t="s">
        <v>106</v>
      </c>
      <c r="C92" s="49"/>
      <c r="D92" s="12" t="s">
        <v>25</v>
      </c>
      <c r="E92" s="12" t="s">
        <v>69</v>
      </c>
      <c r="F92" s="12" t="s">
        <v>153</v>
      </c>
      <c r="G92" s="12" t="s">
        <v>108</v>
      </c>
      <c r="H92" s="2">
        <f>H93</f>
        <v>3073525.12</v>
      </c>
      <c r="I92" s="2">
        <f t="shared" si="26"/>
        <v>931801</v>
      </c>
      <c r="J92" s="2">
        <f t="shared" si="26"/>
        <v>0</v>
      </c>
    </row>
    <row r="93" spans="1:12" s="25" customFormat="1" ht="38.25" customHeight="1" x14ac:dyDescent="0.2">
      <c r="A93" s="12"/>
      <c r="B93" s="49" t="s">
        <v>31</v>
      </c>
      <c r="C93" s="49"/>
      <c r="D93" s="12" t="s">
        <v>25</v>
      </c>
      <c r="E93" s="12" t="s">
        <v>69</v>
      </c>
      <c r="F93" s="12" t="s">
        <v>153</v>
      </c>
      <c r="G93" s="12" t="s">
        <v>30</v>
      </c>
      <c r="H93" s="2">
        <v>3073525.12</v>
      </c>
      <c r="I93" s="2">
        <v>931801</v>
      </c>
      <c r="J93" s="2">
        <v>0</v>
      </c>
    </row>
    <row r="94" spans="1:12" s="25" customFormat="1" ht="64.5" customHeight="1" x14ac:dyDescent="0.2">
      <c r="A94" s="12"/>
      <c r="B94" s="61" t="s">
        <v>148</v>
      </c>
      <c r="C94" s="61"/>
      <c r="D94" s="11" t="s">
        <v>25</v>
      </c>
      <c r="E94" s="11" t="s">
        <v>69</v>
      </c>
      <c r="F94" s="11" t="s">
        <v>154</v>
      </c>
      <c r="G94" s="11"/>
      <c r="H94" s="1">
        <f>H95</f>
        <v>612367.56000000006</v>
      </c>
      <c r="I94" s="1">
        <f t="shared" ref="I94:J95" si="27">I95</f>
        <v>705000</v>
      </c>
      <c r="J94" s="1">
        <f t="shared" si="27"/>
        <v>0</v>
      </c>
    </row>
    <row r="95" spans="1:12" s="25" customFormat="1" ht="73.5" customHeight="1" x14ac:dyDescent="0.2">
      <c r="A95" s="12"/>
      <c r="B95" s="49" t="s">
        <v>106</v>
      </c>
      <c r="C95" s="49"/>
      <c r="D95" s="12" t="s">
        <v>25</v>
      </c>
      <c r="E95" s="12" t="s">
        <v>69</v>
      </c>
      <c r="F95" s="12" t="s">
        <v>154</v>
      </c>
      <c r="G95" s="12" t="s">
        <v>108</v>
      </c>
      <c r="H95" s="2">
        <f>H96</f>
        <v>612367.56000000006</v>
      </c>
      <c r="I95" s="2">
        <f t="shared" si="27"/>
        <v>705000</v>
      </c>
      <c r="J95" s="2">
        <f t="shared" si="27"/>
        <v>0</v>
      </c>
    </row>
    <row r="96" spans="1:12" s="25" customFormat="1" ht="38.25" customHeight="1" x14ac:dyDescent="0.2">
      <c r="A96" s="12"/>
      <c r="B96" s="49" t="s">
        <v>31</v>
      </c>
      <c r="C96" s="49"/>
      <c r="D96" s="12" t="s">
        <v>25</v>
      </c>
      <c r="E96" s="12" t="s">
        <v>69</v>
      </c>
      <c r="F96" s="12" t="s">
        <v>154</v>
      </c>
      <c r="G96" s="12" t="s">
        <v>30</v>
      </c>
      <c r="H96" s="41">
        <v>612367.56000000006</v>
      </c>
      <c r="I96" s="2">
        <v>705000</v>
      </c>
      <c r="J96" s="2">
        <v>0</v>
      </c>
    </row>
    <row r="97" spans="1:10" s="25" customFormat="1" ht="38.25" hidden="1" customHeight="1" x14ac:dyDescent="0.2">
      <c r="A97" s="12"/>
      <c r="B97" s="62" t="s">
        <v>163</v>
      </c>
      <c r="C97" s="62"/>
      <c r="D97" s="11" t="s">
        <v>25</v>
      </c>
      <c r="E97" s="11" t="s">
        <v>69</v>
      </c>
      <c r="F97" s="3" t="s">
        <v>164</v>
      </c>
      <c r="G97" s="11"/>
      <c r="H97" s="1">
        <f>H98</f>
        <v>0</v>
      </c>
      <c r="I97" s="1">
        <f t="shared" ref="I97:J98" si="28">I98</f>
        <v>0</v>
      </c>
      <c r="J97" s="1">
        <f t="shared" si="28"/>
        <v>0</v>
      </c>
    </row>
    <row r="98" spans="1:10" s="25" customFormat="1" ht="45" hidden="1" customHeight="1" x14ac:dyDescent="0.2">
      <c r="A98" s="12"/>
      <c r="B98" s="48" t="s">
        <v>165</v>
      </c>
      <c r="C98" s="48"/>
      <c r="D98" s="11" t="s">
        <v>25</v>
      </c>
      <c r="E98" s="11" t="s">
        <v>69</v>
      </c>
      <c r="F98" s="3" t="s">
        <v>164</v>
      </c>
      <c r="G98" s="11" t="s">
        <v>108</v>
      </c>
      <c r="H98" s="1">
        <f>H99</f>
        <v>0</v>
      </c>
      <c r="I98" s="1">
        <f t="shared" si="28"/>
        <v>0</v>
      </c>
      <c r="J98" s="1">
        <f t="shared" si="28"/>
        <v>0</v>
      </c>
    </row>
    <row r="99" spans="1:10" s="25" customFormat="1" ht="46.5" hidden="1" customHeight="1" x14ac:dyDescent="0.2">
      <c r="A99" s="12"/>
      <c r="B99" s="62" t="s">
        <v>166</v>
      </c>
      <c r="C99" s="62"/>
      <c r="D99" s="12" t="s">
        <v>25</v>
      </c>
      <c r="E99" s="12" t="s">
        <v>69</v>
      </c>
      <c r="F99" s="4" t="s">
        <v>164</v>
      </c>
      <c r="G99" s="12" t="s">
        <v>30</v>
      </c>
      <c r="H99" s="2">
        <v>0</v>
      </c>
      <c r="I99" s="2">
        <v>0</v>
      </c>
      <c r="J99" s="2">
        <v>0</v>
      </c>
    </row>
    <row r="100" spans="1:10" s="28" customFormat="1" ht="46.5" customHeight="1" x14ac:dyDescent="0.2">
      <c r="A100" s="11"/>
      <c r="B100" s="42" t="s">
        <v>209</v>
      </c>
      <c r="C100" s="43"/>
      <c r="D100" s="11" t="s">
        <v>25</v>
      </c>
      <c r="E100" s="11" t="s">
        <v>69</v>
      </c>
      <c r="F100" s="3" t="s">
        <v>211</v>
      </c>
      <c r="G100" s="11"/>
      <c r="H100" s="1">
        <f>H101</f>
        <v>68000</v>
      </c>
      <c r="I100" s="1">
        <f t="shared" ref="I100:J101" si="29">I101</f>
        <v>0</v>
      </c>
      <c r="J100" s="1">
        <f t="shared" si="29"/>
        <v>0</v>
      </c>
    </row>
    <row r="101" spans="1:10" s="25" customFormat="1" ht="46.5" customHeight="1" x14ac:dyDescent="0.2">
      <c r="A101" s="12"/>
      <c r="B101" s="51" t="s">
        <v>169</v>
      </c>
      <c r="C101" s="52"/>
      <c r="D101" s="12" t="s">
        <v>25</v>
      </c>
      <c r="E101" s="12" t="s">
        <v>69</v>
      </c>
      <c r="F101" s="4" t="s">
        <v>211</v>
      </c>
      <c r="G101" s="12" t="s">
        <v>210</v>
      </c>
      <c r="H101" s="2">
        <f>H102</f>
        <v>68000</v>
      </c>
      <c r="I101" s="2">
        <f t="shared" si="29"/>
        <v>0</v>
      </c>
      <c r="J101" s="2">
        <f t="shared" si="29"/>
        <v>0</v>
      </c>
    </row>
    <row r="102" spans="1:10" s="25" customFormat="1" ht="67.5" customHeight="1" x14ac:dyDescent="0.2">
      <c r="A102" s="12"/>
      <c r="B102" s="44" t="s">
        <v>208</v>
      </c>
      <c r="C102" s="45"/>
      <c r="D102" s="12" t="s">
        <v>25</v>
      </c>
      <c r="E102" s="12" t="s">
        <v>69</v>
      </c>
      <c r="F102" s="4" t="s">
        <v>211</v>
      </c>
      <c r="G102" s="12" t="s">
        <v>172</v>
      </c>
      <c r="H102" s="2">
        <v>68000</v>
      </c>
      <c r="I102" s="2">
        <v>0</v>
      </c>
      <c r="J102" s="2">
        <v>0</v>
      </c>
    </row>
    <row r="103" spans="1:10" s="25" customFormat="1" ht="46.5" customHeight="1" x14ac:dyDescent="0.2">
      <c r="A103" s="12"/>
      <c r="B103" s="42" t="s">
        <v>163</v>
      </c>
      <c r="C103" s="43"/>
      <c r="D103" s="11" t="s">
        <v>25</v>
      </c>
      <c r="E103" s="11" t="s">
        <v>69</v>
      </c>
      <c r="F103" s="3" t="s">
        <v>203</v>
      </c>
      <c r="G103" s="11"/>
      <c r="H103" s="1">
        <f>H104</f>
        <v>152000</v>
      </c>
      <c r="I103" s="1">
        <f t="shared" ref="I103:J104" si="30">I104</f>
        <v>0</v>
      </c>
      <c r="J103" s="1">
        <f t="shared" si="30"/>
        <v>0</v>
      </c>
    </row>
    <row r="104" spans="1:10" s="25" customFormat="1" ht="46.5" customHeight="1" x14ac:dyDescent="0.2">
      <c r="A104" s="12"/>
      <c r="B104" s="49" t="s">
        <v>106</v>
      </c>
      <c r="C104" s="49"/>
      <c r="D104" s="12" t="s">
        <v>25</v>
      </c>
      <c r="E104" s="12" t="s">
        <v>69</v>
      </c>
      <c r="F104" s="4" t="s">
        <v>203</v>
      </c>
      <c r="G104" s="12" t="s">
        <v>108</v>
      </c>
      <c r="H104" s="2">
        <f>H105</f>
        <v>152000</v>
      </c>
      <c r="I104" s="2">
        <f t="shared" si="30"/>
        <v>0</v>
      </c>
      <c r="J104" s="2">
        <f t="shared" si="30"/>
        <v>0</v>
      </c>
    </row>
    <row r="105" spans="1:10" s="25" customFormat="1" ht="46.5" customHeight="1" x14ac:dyDescent="0.2">
      <c r="A105" s="12"/>
      <c r="B105" s="49" t="s">
        <v>31</v>
      </c>
      <c r="C105" s="49"/>
      <c r="D105" s="12" t="s">
        <v>25</v>
      </c>
      <c r="E105" s="12" t="s">
        <v>69</v>
      </c>
      <c r="F105" s="4" t="s">
        <v>203</v>
      </c>
      <c r="G105" s="12" t="s">
        <v>30</v>
      </c>
      <c r="H105" s="2">
        <v>152000</v>
      </c>
      <c r="I105" s="2">
        <v>0</v>
      </c>
      <c r="J105" s="2">
        <v>0</v>
      </c>
    </row>
    <row r="106" spans="1:10" s="25" customFormat="1" ht="46.5" customHeight="1" x14ac:dyDescent="0.2">
      <c r="A106" s="12"/>
      <c r="B106" s="53" t="s">
        <v>182</v>
      </c>
      <c r="C106" s="53"/>
      <c r="D106" s="11" t="s">
        <v>25</v>
      </c>
      <c r="E106" s="11" t="s">
        <v>69</v>
      </c>
      <c r="F106" s="12" t="s">
        <v>183</v>
      </c>
      <c r="G106" s="11"/>
      <c r="H106" s="1">
        <f>H107</f>
        <v>0</v>
      </c>
      <c r="I106" s="1">
        <f t="shared" ref="I106:J107" si="31">I107</f>
        <v>0</v>
      </c>
      <c r="J106" s="1">
        <f t="shared" si="31"/>
        <v>1492160</v>
      </c>
    </row>
    <row r="107" spans="1:10" s="25" customFormat="1" ht="46.5" customHeight="1" x14ac:dyDescent="0.2">
      <c r="A107" s="12"/>
      <c r="B107" s="48" t="s">
        <v>165</v>
      </c>
      <c r="C107" s="48"/>
      <c r="D107" s="12" t="s">
        <v>25</v>
      </c>
      <c r="E107" s="12" t="s">
        <v>69</v>
      </c>
      <c r="F107" s="12" t="s">
        <v>183</v>
      </c>
      <c r="G107" s="12" t="s">
        <v>108</v>
      </c>
      <c r="H107" s="2">
        <f>H108</f>
        <v>0</v>
      </c>
      <c r="I107" s="2">
        <f t="shared" si="31"/>
        <v>0</v>
      </c>
      <c r="J107" s="2">
        <f t="shared" si="31"/>
        <v>1492160</v>
      </c>
    </row>
    <row r="108" spans="1:10" s="25" customFormat="1" ht="46.5" customHeight="1" x14ac:dyDescent="0.2">
      <c r="A108" s="12"/>
      <c r="B108" s="62" t="s">
        <v>166</v>
      </c>
      <c r="C108" s="62"/>
      <c r="D108" s="12" t="s">
        <v>25</v>
      </c>
      <c r="E108" s="12" t="s">
        <v>69</v>
      </c>
      <c r="F108" s="12" t="s">
        <v>183</v>
      </c>
      <c r="G108" s="12" t="s">
        <v>30</v>
      </c>
      <c r="H108" s="2">
        <v>0</v>
      </c>
      <c r="I108" s="2">
        <v>0</v>
      </c>
      <c r="J108" s="13">
        <v>1492160</v>
      </c>
    </row>
    <row r="109" spans="1:10" s="25" customFormat="1" ht="46.5" customHeight="1" x14ac:dyDescent="0.2">
      <c r="A109" s="12"/>
      <c r="B109" s="53" t="s">
        <v>72</v>
      </c>
      <c r="C109" s="53"/>
      <c r="D109" s="12" t="s">
        <v>25</v>
      </c>
      <c r="E109" s="11" t="s">
        <v>69</v>
      </c>
      <c r="F109" s="11" t="s">
        <v>204</v>
      </c>
      <c r="G109" s="11"/>
      <c r="H109" s="2">
        <f>H110</f>
        <v>0</v>
      </c>
      <c r="I109" s="2">
        <f t="shared" ref="I109:J110" si="32">I110</f>
        <v>0</v>
      </c>
      <c r="J109" s="2">
        <f t="shared" si="32"/>
        <v>931801</v>
      </c>
    </row>
    <row r="110" spans="1:10" s="25" customFormat="1" ht="46.5" customHeight="1" x14ac:dyDescent="0.2">
      <c r="A110" s="12"/>
      <c r="B110" s="49" t="s">
        <v>106</v>
      </c>
      <c r="C110" s="49"/>
      <c r="D110" s="12" t="s">
        <v>25</v>
      </c>
      <c r="E110" s="12" t="s">
        <v>69</v>
      </c>
      <c r="F110" s="12" t="s">
        <v>205</v>
      </c>
      <c r="G110" s="12" t="s">
        <v>108</v>
      </c>
      <c r="H110" s="2">
        <f>H111</f>
        <v>0</v>
      </c>
      <c r="I110" s="2">
        <f t="shared" si="32"/>
        <v>0</v>
      </c>
      <c r="J110" s="2">
        <f t="shared" si="32"/>
        <v>931801</v>
      </c>
    </row>
    <row r="111" spans="1:10" s="25" customFormat="1" ht="46.5" customHeight="1" x14ac:dyDescent="0.2">
      <c r="A111" s="12"/>
      <c r="B111" s="49" t="s">
        <v>31</v>
      </c>
      <c r="C111" s="49"/>
      <c r="D111" s="12" t="s">
        <v>25</v>
      </c>
      <c r="E111" s="12" t="s">
        <v>69</v>
      </c>
      <c r="F111" s="12" t="s">
        <v>205</v>
      </c>
      <c r="G111" s="12" t="s">
        <v>30</v>
      </c>
      <c r="H111" s="2">
        <v>0</v>
      </c>
      <c r="I111" s="2">
        <v>0</v>
      </c>
      <c r="J111" s="13">
        <v>931801</v>
      </c>
    </row>
    <row r="112" spans="1:10" s="25" customFormat="1" ht="45" customHeight="1" x14ac:dyDescent="0.2">
      <c r="A112" s="11"/>
      <c r="B112" s="53" t="s">
        <v>74</v>
      </c>
      <c r="C112" s="53"/>
      <c r="D112" s="12" t="s">
        <v>25</v>
      </c>
      <c r="E112" s="11" t="s">
        <v>73</v>
      </c>
      <c r="F112" s="11"/>
      <c r="G112" s="11"/>
      <c r="H112" s="1">
        <f>H113</f>
        <v>243000</v>
      </c>
      <c r="I112" s="1">
        <f t="shared" ref="I112:J114" si="33">I113</f>
        <v>244000</v>
      </c>
      <c r="J112" s="1">
        <f t="shared" si="33"/>
        <v>244000</v>
      </c>
    </row>
    <row r="113" spans="1:10" s="25" customFormat="1" ht="53.25" customHeight="1" x14ac:dyDescent="0.2">
      <c r="A113" s="11"/>
      <c r="B113" s="53" t="s">
        <v>181</v>
      </c>
      <c r="C113" s="53"/>
      <c r="D113" s="12" t="s">
        <v>25</v>
      </c>
      <c r="E113" s="11" t="s">
        <v>73</v>
      </c>
      <c r="F113" s="11" t="s">
        <v>77</v>
      </c>
      <c r="G113" s="11"/>
      <c r="H113" s="1">
        <f>H114+H116</f>
        <v>243000</v>
      </c>
      <c r="I113" s="1">
        <f t="shared" ref="I113:J113" si="34">I114+I116</f>
        <v>244000</v>
      </c>
      <c r="J113" s="1">
        <f t="shared" si="34"/>
        <v>244000</v>
      </c>
    </row>
    <row r="114" spans="1:10" s="25" customFormat="1" ht="72.75" customHeight="1" x14ac:dyDescent="0.2">
      <c r="A114" s="12"/>
      <c r="B114" s="49" t="s">
        <v>106</v>
      </c>
      <c r="C114" s="49"/>
      <c r="D114" s="12" t="s">
        <v>25</v>
      </c>
      <c r="E114" s="12" t="s">
        <v>73</v>
      </c>
      <c r="F114" s="12" t="s">
        <v>77</v>
      </c>
      <c r="G114" s="12" t="s">
        <v>108</v>
      </c>
      <c r="H114" s="2">
        <f>H115</f>
        <v>39000</v>
      </c>
      <c r="I114" s="2">
        <f t="shared" si="33"/>
        <v>40000</v>
      </c>
      <c r="J114" s="2">
        <f t="shared" si="33"/>
        <v>40000</v>
      </c>
    </row>
    <row r="115" spans="1:10" s="25" customFormat="1" ht="34.5" customHeight="1" x14ac:dyDescent="0.2">
      <c r="A115" s="12"/>
      <c r="B115" s="49" t="s">
        <v>31</v>
      </c>
      <c r="C115" s="49"/>
      <c r="D115" s="12" t="s">
        <v>25</v>
      </c>
      <c r="E115" s="12" t="s">
        <v>73</v>
      </c>
      <c r="F115" s="12" t="s">
        <v>77</v>
      </c>
      <c r="G115" s="12" t="s">
        <v>30</v>
      </c>
      <c r="H115" s="2">
        <v>39000</v>
      </c>
      <c r="I115" s="2">
        <v>40000</v>
      </c>
      <c r="J115" s="2">
        <v>40000</v>
      </c>
    </row>
    <row r="116" spans="1:10" s="25" customFormat="1" ht="36.75" customHeight="1" x14ac:dyDescent="0.2">
      <c r="A116" s="12"/>
      <c r="B116" s="60" t="s">
        <v>191</v>
      </c>
      <c r="C116" s="60"/>
      <c r="D116" s="12" t="s">
        <v>25</v>
      </c>
      <c r="E116" s="12" t="s">
        <v>73</v>
      </c>
      <c r="F116" s="12" t="s">
        <v>77</v>
      </c>
      <c r="G116" s="12" t="s">
        <v>190</v>
      </c>
      <c r="H116" s="2">
        <f>H117</f>
        <v>204000</v>
      </c>
      <c r="I116" s="2">
        <f t="shared" ref="I116:J116" si="35">I117</f>
        <v>204000</v>
      </c>
      <c r="J116" s="2">
        <f t="shared" si="35"/>
        <v>204000</v>
      </c>
    </row>
    <row r="117" spans="1:10" s="25" customFormat="1" ht="34.5" customHeight="1" x14ac:dyDescent="0.2">
      <c r="A117" s="12"/>
      <c r="B117" s="60" t="s">
        <v>35</v>
      </c>
      <c r="C117" s="60"/>
      <c r="D117" s="12" t="s">
        <v>25</v>
      </c>
      <c r="E117" s="12" t="s">
        <v>73</v>
      </c>
      <c r="F117" s="12" t="s">
        <v>77</v>
      </c>
      <c r="G117" s="12" t="s">
        <v>34</v>
      </c>
      <c r="H117" s="2">
        <v>204000</v>
      </c>
      <c r="I117" s="2">
        <v>204000</v>
      </c>
      <c r="J117" s="2">
        <v>204000</v>
      </c>
    </row>
    <row r="118" spans="1:10" s="25" customFormat="1" ht="29.25" customHeight="1" x14ac:dyDescent="0.2">
      <c r="A118" s="12"/>
      <c r="B118" s="53" t="s">
        <v>117</v>
      </c>
      <c r="C118" s="53"/>
      <c r="D118" s="11" t="s">
        <v>25</v>
      </c>
      <c r="E118" s="11" t="s">
        <v>151</v>
      </c>
      <c r="F118" s="11"/>
      <c r="G118" s="11"/>
      <c r="H118" s="1">
        <f>H119+H133+H123</f>
        <v>23650422.710000001</v>
      </c>
      <c r="I118" s="1">
        <f>I119+I133+I123</f>
        <v>19576821.23</v>
      </c>
      <c r="J118" s="1">
        <f>J119+J133+J123</f>
        <v>37626085.890000001</v>
      </c>
    </row>
    <row r="119" spans="1:10" s="25" customFormat="1" ht="28.5" customHeight="1" x14ac:dyDescent="0.2">
      <c r="A119" s="11"/>
      <c r="B119" s="53" t="s">
        <v>79</v>
      </c>
      <c r="C119" s="53"/>
      <c r="D119" s="12" t="s">
        <v>25</v>
      </c>
      <c r="E119" s="11" t="s">
        <v>78</v>
      </c>
      <c r="F119" s="11"/>
      <c r="G119" s="11"/>
      <c r="H119" s="1">
        <f t="shared" ref="H119:J121" si="36">H120</f>
        <v>112363</v>
      </c>
      <c r="I119" s="1">
        <f t="shared" si="36"/>
        <v>112363</v>
      </c>
      <c r="J119" s="1">
        <f t="shared" si="36"/>
        <v>112363</v>
      </c>
    </row>
    <row r="120" spans="1:10" s="25" customFormat="1" ht="62.25" customHeight="1" x14ac:dyDescent="0.2">
      <c r="A120" s="11"/>
      <c r="B120" s="53" t="s">
        <v>81</v>
      </c>
      <c r="C120" s="53"/>
      <c r="D120" s="12" t="s">
        <v>25</v>
      </c>
      <c r="E120" s="11" t="s">
        <v>78</v>
      </c>
      <c r="F120" s="11" t="s">
        <v>80</v>
      </c>
      <c r="G120" s="11"/>
      <c r="H120" s="1">
        <f>H121</f>
        <v>112363</v>
      </c>
      <c r="I120" s="1">
        <f t="shared" si="36"/>
        <v>112363</v>
      </c>
      <c r="J120" s="1">
        <f t="shared" si="36"/>
        <v>112363</v>
      </c>
    </row>
    <row r="121" spans="1:10" s="25" customFormat="1" ht="66" customHeight="1" x14ac:dyDescent="0.2">
      <c r="A121" s="12"/>
      <c r="B121" s="49" t="s">
        <v>106</v>
      </c>
      <c r="C121" s="49"/>
      <c r="D121" s="12" t="s">
        <v>25</v>
      </c>
      <c r="E121" s="12" t="s">
        <v>78</v>
      </c>
      <c r="F121" s="12" t="s">
        <v>80</v>
      </c>
      <c r="G121" s="12" t="s">
        <v>108</v>
      </c>
      <c r="H121" s="2">
        <f>H122</f>
        <v>112363</v>
      </c>
      <c r="I121" s="2">
        <f t="shared" si="36"/>
        <v>112363</v>
      </c>
      <c r="J121" s="2">
        <f t="shared" si="36"/>
        <v>112363</v>
      </c>
    </row>
    <row r="122" spans="1:10" s="25" customFormat="1" ht="36.75" customHeight="1" x14ac:dyDescent="0.2">
      <c r="A122" s="12"/>
      <c r="B122" s="49" t="s">
        <v>31</v>
      </c>
      <c r="C122" s="49"/>
      <c r="D122" s="12" t="s">
        <v>25</v>
      </c>
      <c r="E122" s="12" t="s">
        <v>78</v>
      </c>
      <c r="F122" s="12" t="s">
        <v>80</v>
      </c>
      <c r="G122" s="12" t="s">
        <v>30</v>
      </c>
      <c r="H122" s="2">
        <v>112363</v>
      </c>
      <c r="I122" s="2">
        <v>112363</v>
      </c>
      <c r="J122" s="2">
        <v>112363</v>
      </c>
    </row>
    <row r="123" spans="1:10" s="25" customFormat="1" ht="36.75" customHeight="1" x14ac:dyDescent="0.2">
      <c r="A123" s="12"/>
      <c r="B123" s="61" t="s">
        <v>155</v>
      </c>
      <c r="C123" s="61"/>
      <c r="D123" s="11" t="s">
        <v>25</v>
      </c>
      <c r="E123" s="11" t="s">
        <v>156</v>
      </c>
      <c r="F123" s="12"/>
      <c r="G123" s="12"/>
      <c r="H123" s="1">
        <f>H127+H130</f>
        <v>19718020</v>
      </c>
      <c r="I123" s="1">
        <f t="shared" ref="I123:J123" si="37">I127+I130</f>
        <v>17248260</v>
      </c>
      <c r="J123" s="1">
        <f t="shared" si="37"/>
        <v>36576810</v>
      </c>
    </row>
    <row r="124" spans="1:10" s="25" customFormat="1" ht="48" hidden="1" customHeight="1" x14ac:dyDescent="0.2">
      <c r="A124" s="11"/>
      <c r="B124" s="53" t="s">
        <v>76</v>
      </c>
      <c r="C124" s="53"/>
      <c r="D124" s="12" t="s">
        <v>25</v>
      </c>
      <c r="E124" s="11" t="s">
        <v>156</v>
      </c>
      <c r="F124" s="11" t="s">
        <v>75</v>
      </c>
      <c r="G124" s="11"/>
      <c r="H124" s="1">
        <f>H125</f>
        <v>0</v>
      </c>
      <c r="I124" s="1">
        <f t="shared" ref="I124:J125" si="38">I125</f>
        <v>0</v>
      </c>
      <c r="J124" s="1">
        <f t="shared" si="38"/>
        <v>0</v>
      </c>
    </row>
    <row r="125" spans="1:10" s="25" customFormat="1" ht="71.25" hidden="1" customHeight="1" x14ac:dyDescent="0.2">
      <c r="A125" s="11"/>
      <c r="B125" s="49" t="s">
        <v>106</v>
      </c>
      <c r="C125" s="49"/>
      <c r="D125" s="12" t="s">
        <v>25</v>
      </c>
      <c r="E125" s="12" t="s">
        <v>156</v>
      </c>
      <c r="F125" s="12" t="s">
        <v>75</v>
      </c>
      <c r="G125" s="12" t="s">
        <v>108</v>
      </c>
      <c r="H125" s="2">
        <f>H126</f>
        <v>0</v>
      </c>
      <c r="I125" s="2">
        <f t="shared" si="38"/>
        <v>0</v>
      </c>
      <c r="J125" s="2">
        <f t="shared" si="38"/>
        <v>0</v>
      </c>
    </row>
    <row r="126" spans="1:10" s="25" customFormat="1" ht="33" hidden="1" customHeight="1" x14ac:dyDescent="0.2">
      <c r="A126" s="12"/>
      <c r="B126" s="49" t="s">
        <v>31</v>
      </c>
      <c r="C126" s="49"/>
      <c r="D126" s="12" t="s">
        <v>25</v>
      </c>
      <c r="E126" s="12" t="s">
        <v>156</v>
      </c>
      <c r="F126" s="12" t="s">
        <v>75</v>
      </c>
      <c r="G126" s="12" t="s">
        <v>30</v>
      </c>
      <c r="H126" s="2">
        <v>0</v>
      </c>
      <c r="I126" s="2">
        <v>0</v>
      </c>
      <c r="J126" s="2">
        <v>0</v>
      </c>
    </row>
    <row r="127" spans="1:10" s="25" customFormat="1" ht="33" customHeight="1" x14ac:dyDescent="0.2">
      <c r="A127" s="12"/>
      <c r="B127" s="64" t="s">
        <v>76</v>
      </c>
      <c r="C127" s="64"/>
      <c r="D127" s="11" t="s">
        <v>25</v>
      </c>
      <c r="E127" s="11" t="s">
        <v>156</v>
      </c>
      <c r="F127" s="3" t="s">
        <v>170</v>
      </c>
      <c r="G127" s="11"/>
      <c r="H127" s="1">
        <f>H128</f>
        <v>19684020</v>
      </c>
      <c r="I127" s="1">
        <f t="shared" ref="I127:J128" si="39">I128</f>
        <v>17248260</v>
      </c>
      <c r="J127" s="1">
        <f t="shared" si="39"/>
        <v>36576810</v>
      </c>
    </row>
    <row r="128" spans="1:10" s="25" customFormat="1" ht="51.75" customHeight="1" x14ac:dyDescent="0.2">
      <c r="A128" s="12"/>
      <c r="B128" s="48" t="s">
        <v>168</v>
      </c>
      <c r="C128" s="48"/>
      <c r="D128" s="12" t="s">
        <v>25</v>
      </c>
      <c r="E128" s="12" t="s">
        <v>156</v>
      </c>
      <c r="F128" s="4" t="s">
        <v>170</v>
      </c>
      <c r="G128" s="12" t="s">
        <v>171</v>
      </c>
      <c r="H128" s="2">
        <f>H129</f>
        <v>19684020</v>
      </c>
      <c r="I128" s="2">
        <f t="shared" si="39"/>
        <v>17248260</v>
      </c>
      <c r="J128" s="2">
        <f t="shared" si="39"/>
        <v>36576810</v>
      </c>
    </row>
    <row r="129" spans="1:12" s="25" customFormat="1" ht="33" customHeight="1" x14ac:dyDescent="0.2">
      <c r="A129" s="12"/>
      <c r="B129" s="62" t="s">
        <v>169</v>
      </c>
      <c r="C129" s="62"/>
      <c r="D129" s="12" t="s">
        <v>25</v>
      </c>
      <c r="E129" s="12" t="s">
        <v>156</v>
      </c>
      <c r="F129" s="4" t="s">
        <v>170</v>
      </c>
      <c r="G129" s="12" t="s">
        <v>172</v>
      </c>
      <c r="H129" s="41">
        <v>19684020</v>
      </c>
      <c r="I129" s="41">
        <v>17248260</v>
      </c>
      <c r="J129" s="41">
        <v>36576810</v>
      </c>
    </row>
    <row r="130" spans="1:12" s="28" customFormat="1" ht="84" customHeight="1" x14ac:dyDescent="0.2">
      <c r="A130" s="11"/>
      <c r="B130" s="54" t="s">
        <v>206</v>
      </c>
      <c r="C130" s="55"/>
      <c r="D130" s="11" t="s">
        <v>25</v>
      </c>
      <c r="E130" s="11" t="s">
        <v>156</v>
      </c>
      <c r="F130" s="40" t="s">
        <v>207</v>
      </c>
      <c r="G130" s="11"/>
      <c r="H130" s="1">
        <f>H131</f>
        <v>34000</v>
      </c>
      <c r="I130" s="1">
        <f t="shared" ref="I130:J131" si="40">I131</f>
        <v>0</v>
      </c>
      <c r="J130" s="1">
        <f t="shared" si="40"/>
        <v>0</v>
      </c>
    </row>
    <row r="131" spans="1:12" s="25" customFormat="1" ht="74.25" customHeight="1" x14ac:dyDescent="0.2">
      <c r="A131" s="12"/>
      <c r="B131" s="49" t="s">
        <v>106</v>
      </c>
      <c r="C131" s="49"/>
      <c r="D131" s="12" t="s">
        <v>25</v>
      </c>
      <c r="E131" s="12" t="s">
        <v>156</v>
      </c>
      <c r="F131" s="32" t="s">
        <v>207</v>
      </c>
      <c r="G131" s="12" t="s">
        <v>108</v>
      </c>
      <c r="H131" s="2">
        <f>H132</f>
        <v>34000</v>
      </c>
      <c r="I131" s="2">
        <f t="shared" si="40"/>
        <v>0</v>
      </c>
      <c r="J131" s="2">
        <f t="shared" si="40"/>
        <v>0</v>
      </c>
    </row>
    <row r="132" spans="1:12" s="25" customFormat="1" ht="33" customHeight="1" x14ac:dyDescent="0.2">
      <c r="A132" s="12"/>
      <c r="B132" s="49" t="s">
        <v>31</v>
      </c>
      <c r="C132" s="49"/>
      <c r="D132" s="12" t="s">
        <v>25</v>
      </c>
      <c r="E132" s="12" t="s">
        <v>156</v>
      </c>
      <c r="F132" s="32" t="s">
        <v>207</v>
      </c>
      <c r="G132" s="12" t="s">
        <v>30</v>
      </c>
      <c r="H132" s="2">
        <v>34000</v>
      </c>
      <c r="I132" s="2">
        <v>0</v>
      </c>
      <c r="J132" s="2">
        <v>0</v>
      </c>
    </row>
    <row r="133" spans="1:12" s="25" customFormat="1" ht="23.25" customHeight="1" x14ac:dyDescent="0.2">
      <c r="A133" s="11"/>
      <c r="B133" s="53" t="s">
        <v>83</v>
      </c>
      <c r="C133" s="53"/>
      <c r="D133" s="12" t="s">
        <v>25</v>
      </c>
      <c r="E133" s="11" t="s">
        <v>82</v>
      </c>
      <c r="F133" s="11"/>
      <c r="G133" s="11"/>
      <c r="H133" s="1">
        <f>H134+H137+H140+H162+H157+H151+H143+H148+H154+H165</f>
        <v>3820039.71</v>
      </c>
      <c r="I133" s="1">
        <f t="shared" ref="I133:J133" si="41">I134+I137+I140+I162+I157+I151+I143+I148+I154+I165</f>
        <v>2216198.23</v>
      </c>
      <c r="J133" s="1">
        <f t="shared" si="41"/>
        <v>936912.89</v>
      </c>
    </row>
    <row r="134" spans="1:12" s="25" customFormat="1" ht="50.25" customHeight="1" x14ac:dyDescent="0.2">
      <c r="A134" s="11"/>
      <c r="B134" s="53" t="s">
        <v>85</v>
      </c>
      <c r="C134" s="53"/>
      <c r="D134" s="12" t="s">
        <v>25</v>
      </c>
      <c r="E134" s="11" t="s">
        <v>82</v>
      </c>
      <c r="F134" s="11" t="s">
        <v>84</v>
      </c>
      <c r="G134" s="11"/>
      <c r="H134" s="1">
        <f t="shared" ref="H134:J135" si="42">H135</f>
        <v>2095900</v>
      </c>
      <c r="I134" s="1">
        <f t="shared" si="42"/>
        <v>0</v>
      </c>
      <c r="J134" s="1">
        <f t="shared" si="42"/>
        <v>0</v>
      </c>
      <c r="L134" s="15"/>
    </row>
    <row r="135" spans="1:12" s="25" customFormat="1" ht="69" customHeight="1" x14ac:dyDescent="0.2">
      <c r="A135" s="12"/>
      <c r="B135" s="49" t="s">
        <v>106</v>
      </c>
      <c r="C135" s="49"/>
      <c r="D135" s="12" t="s">
        <v>25</v>
      </c>
      <c r="E135" s="12" t="s">
        <v>82</v>
      </c>
      <c r="F135" s="12" t="s">
        <v>84</v>
      </c>
      <c r="G135" s="12" t="s">
        <v>108</v>
      </c>
      <c r="H135" s="2">
        <f t="shared" si="42"/>
        <v>2095900</v>
      </c>
      <c r="I135" s="2">
        <f t="shared" si="42"/>
        <v>0</v>
      </c>
      <c r="J135" s="2">
        <f t="shared" si="42"/>
        <v>0</v>
      </c>
      <c r="L135" s="15"/>
    </row>
    <row r="136" spans="1:12" s="25" customFormat="1" ht="35.25" customHeight="1" x14ac:dyDescent="0.2">
      <c r="A136" s="12"/>
      <c r="B136" s="49" t="s">
        <v>31</v>
      </c>
      <c r="C136" s="49"/>
      <c r="D136" s="12" t="s">
        <v>25</v>
      </c>
      <c r="E136" s="12" t="s">
        <v>82</v>
      </c>
      <c r="F136" s="12" t="s">
        <v>84</v>
      </c>
      <c r="G136" s="12" t="s">
        <v>30</v>
      </c>
      <c r="H136" s="2">
        <v>2095900</v>
      </c>
      <c r="I136" s="2">
        <v>0</v>
      </c>
      <c r="J136" s="2">
        <v>0</v>
      </c>
      <c r="L136" s="15"/>
    </row>
    <row r="137" spans="1:12" s="25" customFormat="1" ht="73.5" customHeight="1" x14ac:dyDescent="0.2">
      <c r="A137" s="11"/>
      <c r="B137" s="53" t="s">
        <v>87</v>
      </c>
      <c r="C137" s="53"/>
      <c r="D137" s="12" t="s">
        <v>25</v>
      </c>
      <c r="E137" s="11" t="s">
        <v>82</v>
      </c>
      <c r="F137" s="11" t="s">
        <v>86</v>
      </c>
      <c r="G137" s="11"/>
      <c r="H137" s="1">
        <f>H138</f>
        <v>37500</v>
      </c>
      <c r="I137" s="1">
        <f t="shared" ref="I137:J138" si="43">I138</f>
        <v>50000</v>
      </c>
      <c r="J137" s="1">
        <f t="shared" si="43"/>
        <v>70000</v>
      </c>
      <c r="L137" s="15"/>
    </row>
    <row r="138" spans="1:12" s="25" customFormat="1" ht="69.75" customHeight="1" x14ac:dyDescent="0.2">
      <c r="A138" s="12"/>
      <c r="B138" s="49" t="s">
        <v>106</v>
      </c>
      <c r="C138" s="49"/>
      <c r="D138" s="12" t="s">
        <v>25</v>
      </c>
      <c r="E138" s="12" t="s">
        <v>82</v>
      </c>
      <c r="F138" s="12" t="s">
        <v>86</v>
      </c>
      <c r="G138" s="12" t="s">
        <v>108</v>
      </c>
      <c r="H138" s="2">
        <f>H139</f>
        <v>37500</v>
      </c>
      <c r="I138" s="2">
        <f t="shared" si="43"/>
        <v>50000</v>
      </c>
      <c r="J138" s="2">
        <f t="shared" si="43"/>
        <v>70000</v>
      </c>
      <c r="L138" s="15"/>
    </row>
    <row r="139" spans="1:12" s="25" customFormat="1" ht="24" customHeight="1" x14ac:dyDescent="0.2">
      <c r="A139" s="12"/>
      <c r="B139" s="49" t="s">
        <v>31</v>
      </c>
      <c r="C139" s="49"/>
      <c r="D139" s="12" t="s">
        <v>25</v>
      </c>
      <c r="E139" s="12" t="s">
        <v>82</v>
      </c>
      <c r="F139" s="12" t="s">
        <v>86</v>
      </c>
      <c r="G139" s="12" t="s">
        <v>30</v>
      </c>
      <c r="H139" s="2">
        <v>37500</v>
      </c>
      <c r="I139" s="2">
        <v>50000</v>
      </c>
      <c r="J139" s="2">
        <v>70000</v>
      </c>
      <c r="L139" s="15"/>
    </row>
    <row r="140" spans="1:12" s="25" customFormat="1" ht="51" hidden="1" customHeight="1" x14ac:dyDescent="0.2">
      <c r="A140" s="11"/>
      <c r="B140" s="53" t="s">
        <v>88</v>
      </c>
      <c r="C140" s="53"/>
      <c r="D140" s="12" t="s">
        <v>25</v>
      </c>
      <c r="E140" s="11" t="s">
        <v>82</v>
      </c>
      <c r="F140" s="11" t="s">
        <v>173</v>
      </c>
      <c r="G140" s="11"/>
      <c r="H140" s="1">
        <f>H141</f>
        <v>0</v>
      </c>
      <c r="I140" s="1">
        <f t="shared" ref="I140:J141" si="44">I141</f>
        <v>0</v>
      </c>
      <c r="J140" s="1">
        <f t="shared" si="44"/>
        <v>0</v>
      </c>
      <c r="L140" s="15"/>
    </row>
    <row r="141" spans="1:12" s="25" customFormat="1" ht="69.75" hidden="1" customHeight="1" x14ac:dyDescent="0.2">
      <c r="A141" s="11"/>
      <c r="B141" s="53" t="s">
        <v>106</v>
      </c>
      <c r="C141" s="53"/>
      <c r="D141" s="12" t="s">
        <v>25</v>
      </c>
      <c r="E141" s="11" t="s">
        <v>82</v>
      </c>
      <c r="F141" s="11" t="s">
        <v>173</v>
      </c>
      <c r="G141" s="11" t="s">
        <v>108</v>
      </c>
      <c r="H141" s="1">
        <f>H142</f>
        <v>0</v>
      </c>
      <c r="I141" s="1">
        <f t="shared" si="44"/>
        <v>0</v>
      </c>
      <c r="J141" s="1">
        <f t="shared" si="44"/>
        <v>0</v>
      </c>
      <c r="L141" s="15"/>
    </row>
    <row r="142" spans="1:12" s="25" customFormat="1" ht="38.25" hidden="1" customHeight="1" x14ac:dyDescent="0.2">
      <c r="A142" s="12"/>
      <c r="B142" s="49" t="s">
        <v>31</v>
      </c>
      <c r="C142" s="49"/>
      <c r="D142" s="12" t="s">
        <v>25</v>
      </c>
      <c r="E142" s="12" t="s">
        <v>82</v>
      </c>
      <c r="F142" s="12"/>
      <c r="G142" s="12" t="s">
        <v>30</v>
      </c>
      <c r="H142" s="2">
        <v>0</v>
      </c>
      <c r="I142" s="2">
        <v>0</v>
      </c>
      <c r="J142" s="2">
        <v>0</v>
      </c>
      <c r="L142" s="15"/>
    </row>
    <row r="143" spans="1:12" s="25" customFormat="1" ht="55.5" customHeight="1" x14ac:dyDescent="0.2">
      <c r="A143" s="11"/>
      <c r="B143" s="61" t="s">
        <v>149</v>
      </c>
      <c r="C143" s="61"/>
      <c r="D143" s="11" t="s">
        <v>25</v>
      </c>
      <c r="E143" s="11" t="s">
        <v>82</v>
      </c>
      <c r="F143" s="11" t="s">
        <v>150</v>
      </c>
      <c r="G143" s="11"/>
      <c r="H143" s="1">
        <f>H144+H146</f>
        <v>36524.51</v>
      </c>
      <c r="I143" s="1">
        <f t="shared" ref="I143:J143" si="45">I144+I146</f>
        <v>31600</v>
      </c>
      <c r="J143" s="1">
        <f t="shared" si="45"/>
        <v>27400</v>
      </c>
      <c r="L143" s="15"/>
    </row>
    <row r="144" spans="1:12" s="25" customFormat="1" ht="63" customHeight="1" x14ac:dyDescent="0.2">
      <c r="A144" s="12"/>
      <c r="B144" s="49" t="s">
        <v>106</v>
      </c>
      <c r="C144" s="49"/>
      <c r="D144" s="12" t="s">
        <v>25</v>
      </c>
      <c r="E144" s="12" t="s">
        <v>82</v>
      </c>
      <c r="F144" s="12" t="s">
        <v>150</v>
      </c>
      <c r="G144" s="12" t="s">
        <v>108</v>
      </c>
      <c r="H144" s="2">
        <f>H145</f>
        <v>25600</v>
      </c>
      <c r="I144" s="2">
        <f t="shared" ref="I144:J144" si="46">I145</f>
        <v>31600</v>
      </c>
      <c r="J144" s="2">
        <f t="shared" si="46"/>
        <v>27400</v>
      </c>
      <c r="L144" s="15"/>
    </row>
    <row r="145" spans="1:10" s="25" customFormat="1" ht="38.25" customHeight="1" x14ac:dyDescent="0.2">
      <c r="A145" s="12"/>
      <c r="B145" s="49" t="s">
        <v>31</v>
      </c>
      <c r="C145" s="49"/>
      <c r="D145" s="12" t="s">
        <v>25</v>
      </c>
      <c r="E145" s="12" t="s">
        <v>82</v>
      </c>
      <c r="F145" s="12" t="s">
        <v>150</v>
      </c>
      <c r="G145" s="12" t="s">
        <v>30</v>
      </c>
      <c r="H145" s="2">
        <v>25600</v>
      </c>
      <c r="I145" s="2">
        <v>31600</v>
      </c>
      <c r="J145" s="2">
        <v>27400</v>
      </c>
    </row>
    <row r="146" spans="1:10" s="25" customFormat="1" ht="65.25" customHeight="1" x14ac:dyDescent="0.2">
      <c r="A146" s="12"/>
      <c r="B146" s="49" t="s">
        <v>106</v>
      </c>
      <c r="C146" s="49"/>
      <c r="D146" s="12" t="s">
        <v>25</v>
      </c>
      <c r="E146" s="12" t="s">
        <v>82</v>
      </c>
      <c r="F146" s="12" t="s">
        <v>189</v>
      </c>
      <c r="G146" s="12" t="s">
        <v>108</v>
      </c>
      <c r="H146" s="2">
        <f>H147</f>
        <v>10924.51</v>
      </c>
      <c r="I146" s="2">
        <f t="shared" ref="I146:J146" si="47">I147</f>
        <v>0</v>
      </c>
      <c r="J146" s="2">
        <f t="shared" si="47"/>
        <v>0</v>
      </c>
    </row>
    <row r="147" spans="1:10" s="25" customFormat="1" ht="38.25" customHeight="1" x14ac:dyDescent="0.2">
      <c r="A147" s="12"/>
      <c r="B147" s="49" t="s">
        <v>31</v>
      </c>
      <c r="C147" s="49"/>
      <c r="D147" s="12" t="s">
        <v>25</v>
      </c>
      <c r="E147" s="12" t="s">
        <v>82</v>
      </c>
      <c r="F147" s="12" t="s">
        <v>189</v>
      </c>
      <c r="G147" s="12" t="s">
        <v>30</v>
      </c>
      <c r="H147" s="2">
        <v>10924.51</v>
      </c>
      <c r="I147" s="2">
        <v>0</v>
      </c>
      <c r="J147" s="2">
        <v>0</v>
      </c>
    </row>
    <row r="148" spans="1:10" s="25" customFormat="1" ht="64.5" customHeight="1" x14ac:dyDescent="0.2">
      <c r="A148" s="12"/>
      <c r="B148" s="61" t="s">
        <v>176</v>
      </c>
      <c r="C148" s="61"/>
      <c r="D148" s="11" t="s">
        <v>25</v>
      </c>
      <c r="E148" s="11" t="s">
        <v>82</v>
      </c>
      <c r="F148" s="11" t="s">
        <v>146</v>
      </c>
      <c r="G148" s="11"/>
      <c r="H148" s="1">
        <f>H149</f>
        <v>401000</v>
      </c>
      <c r="I148" s="1">
        <f t="shared" ref="I148:J149" si="48">I149</f>
        <v>0</v>
      </c>
      <c r="J148" s="1">
        <f t="shared" si="48"/>
        <v>0</v>
      </c>
    </row>
    <row r="149" spans="1:10" s="25" customFormat="1" ht="31.5" customHeight="1" x14ac:dyDescent="0.2">
      <c r="A149" s="12"/>
      <c r="B149" s="49" t="s">
        <v>106</v>
      </c>
      <c r="C149" s="49"/>
      <c r="D149" s="12" t="s">
        <v>25</v>
      </c>
      <c r="E149" s="12" t="s">
        <v>82</v>
      </c>
      <c r="F149" s="12" t="s">
        <v>146</v>
      </c>
      <c r="G149" s="12" t="s">
        <v>108</v>
      </c>
      <c r="H149" s="2">
        <f>H150</f>
        <v>401000</v>
      </c>
      <c r="I149" s="2">
        <f t="shared" si="48"/>
        <v>0</v>
      </c>
      <c r="J149" s="2">
        <f t="shared" si="48"/>
        <v>0</v>
      </c>
    </row>
    <row r="150" spans="1:10" s="25" customFormat="1" ht="31.5" customHeight="1" x14ac:dyDescent="0.2">
      <c r="A150" s="12"/>
      <c r="B150" s="49" t="s">
        <v>31</v>
      </c>
      <c r="C150" s="49"/>
      <c r="D150" s="12" t="s">
        <v>25</v>
      </c>
      <c r="E150" s="12" t="s">
        <v>82</v>
      </c>
      <c r="F150" s="12" t="s">
        <v>146</v>
      </c>
      <c r="G150" s="12" t="s">
        <v>30</v>
      </c>
      <c r="H150" s="2">
        <v>401000</v>
      </c>
      <c r="I150" s="2">
        <v>0</v>
      </c>
      <c r="J150" s="2">
        <v>0</v>
      </c>
    </row>
    <row r="151" spans="1:10" s="28" customFormat="1" ht="38.25" customHeight="1" x14ac:dyDescent="0.2">
      <c r="A151" s="11"/>
      <c r="B151" s="50" t="s">
        <v>88</v>
      </c>
      <c r="C151" s="50"/>
      <c r="D151" s="12" t="s">
        <v>25</v>
      </c>
      <c r="E151" s="12" t="s">
        <v>82</v>
      </c>
      <c r="F151" s="11" t="s">
        <v>173</v>
      </c>
      <c r="G151" s="11"/>
      <c r="H151" s="1">
        <f>H152</f>
        <v>608000</v>
      </c>
      <c r="I151" s="1">
        <f t="shared" ref="I151:J152" si="49">I152</f>
        <v>84300</v>
      </c>
      <c r="J151" s="1">
        <f t="shared" si="49"/>
        <v>0</v>
      </c>
    </row>
    <row r="152" spans="1:10" s="25" customFormat="1" ht="48" customHeight="1" x14ac:dyDescent="0.2">
      <c r="A152" s="12"/>
      <c r="B152" s="48" t="s">
        <v>166</v>
      </c>
      <c r="C152" s="48"/>
      <c r="D152" s="12" t="s">
        <v>25</v>
      </c>
      <c r="E152" s="12" t="s">
        <v>82</v>
      </c>
      <c r="F152" s="12" t="s">
        <v>173</v>
      </c>
      <c r="G152" s="12" t="s">
        <v>108</v>
      </c>
      <c r="H152" s="2">
        <f>H153</f>
        <v>608000</v>
      </c>
      <c r="I152" s="2">
        <f t="shared" si="49"/>
        <v>84300</v>
      </c>
      <c r="J152" s="2">
        <f t="shared" si="49"/>
        <v>0</v>
      </c>
    </row>
    <row r="153" spans="1:10" s="25" customFormat="1" ht="39" customHeight="1" x14ac:dyDescent="0.2">
      <c r="A153" s="12"/>
      <c r="B153" s="49" t="s">
        <v>31</v>
      </c>
      <c r="C153" s="49"/>
      <c r="D153" s="12" t="s">
        <v>25</v>
      </c>
      <c r="E153" s="12" t="s">
        <v>82</v>
      </c>
      <c r="F153" s="12" t="s">
        <v>173</v>
      </c>
      <c r="G153" s="12" t="s">
        <v>30</v>
      </c>
      <c r="H153" s="2">
        <v>608000</v>
      </c>
      <c r="I153" s="2">
        <v>84300</v>
      </c>
      <c r="J153" s="2">
        <v>0</v>
      </c>
    </row>
    <row r="154" spans="1:10" s="25" customFormat="1" ht="48.75" customHeight="1" x14ac:dyDescent="0.2">
      <c r="A154" s="12"/>
      <c r="B154" s="46" t="s">
        <v>212</v>
      </c>
      <c r="C154" s="47"/>
      <c r="D154" s="11" t="s">
        <v>25</v>
      </c>
      <c r="E154" s="11" t="s">
        <v>82</v>
      </c>
      <c r="F154" s="3" t="s">
        <v>213</v>
      </c>
      <c r="G154" s="11"/>
      <c r="H154" s="1">
        <f>H155</f>
        <v>291315</v>
      </c>
      <c r="I154" s="1">
        <f t="shared" ref="I154:J155" si="50">I155</f>
        <v>0</v>
      </c>
      <c r="J154" s="1">
        <f t="shared" si="50"/>
        <v>0</v>
      </c>
    </row>
    <row r="155" spans="1:10" s="25" customFormat="1" ht="45" customHeight="1" x14ac:dyDescent="0.2">
      <c r="A155" s="12"/>
      <c r="B155" s="48" t="s">
        <v>166</v>
      </c>
      <c r="C155" s="48"/>
      <c r="D155" s="12" t="s">
        <v>25</v>
      </c>
      <c r="E155" s="12" t="s">
        <v>82</v>
      </c>
      <c r="F155" s="4" t="s">
        <v>213</v>
      </c>
      <c r="G155" s="12" t="s">
        <v>108</v>
      </c>
      <c r="H155" s="2">
        <f>H156</f>
        <v>291315</v>
      </c>
      <c r="I155" s="2">
        <f t="shared" si="50"/>
        <v>0</v>
      </c>
      <c r="J155" s="2">
        <f t="shared" si="50"/>
        <v>0</v>
      </c>
    </row>
    <row r="156" spans="1:10" s="25" customFormat="1" ht="39" customHeight="1" x14ac:dyDescent="0.2">
      <c r="A156" s="12"/>
      <c r="B156" s="49" t="s">
        <v>31</v>
      </c>
      <c r="C156" s="49"/>
      <c r="D156" s="12" t="s">
        <v>25</v>
      </c>
      <c r="E156" s="12" t="s">
        <v>82</v>
      </c>
      <c r="F156" s="4" t="s">
        <v>213</v>
      </c>
      <c r="G156" s="12" t="s">
        <v>30</v>
      </c>
      <c r="H156" s="14">
        <v>291315</v>
      </c>
      <c r="I156" s="2">
        <v>0</v>
      </c>
      <c r="J156" s="2">
        <v>0</v>
      </c>
    </row>
    <row r="157" spans="1:10" s="25" customFormat="1" ht="48.75" customHeight="1" x14ac:dyDescent="0.2">
      <c r="A157" s="12"/>
      <c r="B157" s="66" t="s">
        <v>144</v>
      </c>
      <c r="C157" s="66"/>
      <c r="D157" s="11" t="s">
        <v>25</v>
      </c>
      <c r="E157" s="11" t="s">
        <v>82</v>
      </c>
      <c r="F157" s="11" t="s">
        <v>145</v>
      </c>
      <c r="G157" s="11"/>
      <c r="H157" s="1">
        <f>H158+H160</f>
        <v>63000.2</v>
      </c>
      <c r="I157" s="1">
        <f t="shared" ref="I157:J158" si="51">I158</f>
        <v>1762498.23</v>
      </c>
      <c r="J157" s="1">
        <f t="shared" si="51"/>
        <v>494112.89</v>
      </c>
    </row>
    <row r="158" spans="1:10" s="25" customFormat="1" ht="62.25" customHeight="1" x14ac:dyDescent="0.2">
      <c r="A158" s="12"/>
      <c r="B158" s="49" t="s">
        <v>106</v>
      </c>
      <c r="C158" s="49"/>
      <c r="D158" s="12" t="s">
        <v>25</v>
      </c>
      <c r="E158" s="12" t="s">
        <v>82</v>
      </c>
      <c r="F158" s="12" t="s">
        <v>145</v>
      </c>
      <c r="G158" s="12" t="s">
        <v>108</v>
      </c>
      <c r="H158" s="2">
        <f>H159</f>
        <v>62000.2</v>
      </c>
      <c r="I158" s="2">
        <f t="shared" si="51"/>
        <v>1762498.23</v>
      </c>
      <c r="J158" s="2">
        <f t="shared" si="51"/>
        <v>494112.89</v>
      </c>
    </row>
    <row r="159" spans="1:10" s="25" customFormat="1" ht="31.5" customHeight="1" x14ac:dyDescent="0.2">
      <c r="A159" s="12"/>
      <c r="B159" s="49" t="s">
        <v>31</v>
      </c>
      <c r="C159" s="49"/>
      <c r="D159" s="12" t="s">
        <v>25</v>
      </c>
      <c r="E159" s="12" t="s">
        <v>82</v>
      </c>
      <c r="F159" s="12" t="s">
        <v>145</v>
      </c>
      <c r="G159" s="12" t="s">
        <v>30</v>
      </c>
      <c r="H159" s="2">
        <v>62000.2</v>
      </c>
      <c r="I159" s="15">
        <v>1762498.23</v>
      </c>
      <c r="J159" s="15">
        <v>494112.89</v>
      </c>
    </row>
    <row r="160" spans="1:10" s="25" customFormat="1" ht="31.5" customHeight="1" x14ac:dyDescent="0.2">
      <c r="A160" s="12"/>
      <c r="B160" s="60" t="s">
        <v>157</v>
      </c>
      <c r="C160" s="60"/>
      <c r="D160" s="12" t="s">
        <v>25</v>
      </c>
      <c r="E160" s="12" t="s">
        <v>82</v>
      </c>
      <c r="F160" s="12" t="s">
        <v>145</v>
      </c>
      <c r="G160" s="12" t="s">
        <v>110</v>
      </c>
      <c r="H160" s="2">
        <v>1000</v>
      </c>
      <c r="I160" s="2">
        <v>0</v>
      </c>
      <c r="J160" s="2">
        <v>0</v>
      </c>
    </row>
    <row r="161" spans="1:10" s="25" customFormat="1" ht="31.5" customHeight="1" x14ac:dyDescent="0.2">
      <c r="A161" s="12"/>
      <c r="B161" s="60" t="s">
        <v>158</v>
      </c>
      <c r="C161" s="60"/>
      <c r="D161" s="12" t="s">
        <v>25</v>
      </c>
      <c r="E161" s="12" t="s">
        <v>82</v>
      </c>
      <c r="F161" s="12" t="s">
        <v>145</v>
      </c>
      <c r="G161" s="12" t="s">
        <v>159</v>
      </c>
      <c r="H161" s="2">
        <v>1000</v>
      </c>
      <c r="I161" s="2">
        <v>0</v>
      </c>
      <c r="J161" s="2">
        <v>0</v>
      </c>
    </row>
    <row r="162" spans="1:10" s="25" customFormat="1" ht="57" customHeight="1" x14ac:dyDescent="0.2">
      <c r="A162" s="11"/>
      <c r="B162" s="53" t="s">
        <v>89</v>
      </c>
      <c r="C162" s="53"/>
      <c r="D162" s="12" t="s">
        <v>25</v>
      </c>
      <c r="E162" s="11" t="s">
        <v>82</v>
      </c>
      <c r="F162" s="11" t="s">
        <v>188</v>
      </c>
      <c r="G162" s="11"/>
      <c r="H162" s="1">
        <f>H163</f>
        <v>286800</v>
      </c>
      <c r="I162" s="1">
        <f t="shared" ref="I162:J163" si="52">I163</f>
        <v>287800</v>
      </c>
      <c r="J162" s="1">
        <f t="shared" si="52"/>
        <v>287800</v>
      </c>
    </row>
    <row r="163" spans="1:10" s="25" customFormat="1" ht="70.5" customHeight="1" x14ac:dyDescent="0.2">
      <c r="A163" s="12"/>
      <c r="B163" s="49" t="s">
        <v>106</v>
      </c>
      <c r="C163" s="49"/>
      <c r="D163" s="12" t="s">
        <v>25</v>
      </c>
      <c r="E163" s="12" t="s">
        <v>82</v>
      </c>
      <c r="F163" s="12" t="s">
        <v>188</v>
      </c>
      <c r="G163" s="12" t="s">
        <v>108</v>
      </c>
      <c r="H163" s="2">
        <f>H164</f>
        <v>286800</v>
      </c>
      <c r="I163" s="2">
        <f t="shared" si="52"/>
        <v>287800</v>
      </c>
      <c r="J163" s="2">
        <f t="shared" si="52"/>
        <v>287800</v>
      </c>
    </row>
    <row r="164" spans="1:10" s="25" customFormat="1" ht="35.25" customHeight="1" x14ac:dyDescent="0.2">
      <c r="A164" s="12"/>
      <c r="B164" s="49" t="s">
        <v>31</v>
      </c>
      <c r="C164" s="49"/>
      <c r="D164" s="12" t="s">
        <v>25</v>
      </c>
      <c r="E164" s="12" t="s">
        <v>82</v>
      </c>
      <c r="F164" s="12" t="s">
        <v>188</v>
      </c>
      <c r="G164" s="12" t="s">
        <v>30</v>
      </c>
      <c r="H164" s="2">
        <v>286800</v>
      </c>
      <c r="I164" s="2">
        <v>287800</v>
      </c>
      <c r="J164" s="2">
        <v>287800</v>
      </c>
    </row>
    <row r="165" spans="1:10" s="25" customFormat="1" ht="55.5" customHeight="1" x14ac:dyDescent="0.2">
      <c r="A165" s="11"/>
      <c r="B165" s="50" t="s">
        <v>214</v>
      </c>
      <c r="C165" s="50"/>
      <c r="D165" s="11" t="s">
        <v>25</v>
      </c>
      <c r="E165" s="11" t="s">
        <v>82</v>
      </c>
      <c r="F165" s="11" t="s">
        <v>215</v>
      </c>
      <c r="G165" s="11"/>
      <c r="H165" s="1">
        <f>H166</f>
        <v>0</v>
      </c>
      <c r="I165" s="1">
        <f t="shared" ref="I165:J166" si="53">I166</f>
        <v>0</v>
      </c>
      <c r="J165" s="1">
        <f t="shared" si="53"/>
        <v>57600</v>
      </c>
    </row>
    <row r="166" spans="1:10" s="25" customFormat="1" ht="52.5" customHeight="1" x14ac:dyDescent="0.2">
      <c r="A166" s="12"/>
      <c r="B166" s="48" t="s">
        <v>166</v>
      </c>
      <c r="C166" s="48"/>
      <c r="D166" s="12" t="s">
        <v>25</v>
      </c>
      <c r="E166" s="12" t="s">
        <v>82</v>
      </c>
      <c r="F166" s="12" t="s">
        <v>215</v>
      </c>
      <c r="G166" s="12" t="s">
        <v>108</v>
      </c>
      <c r="H166" s="2">
        <f>H167</f>
        <v>0</v>
      </c>
      <c r="I166" s="2">
        <f t="shared" si="53"/>
        <v>0</v>
      </c>
      <c r="J166" s="2">
        <f t="shared" si="53"/>
        <v>57600</v>
      </c>
    </row>
    <row r="167" spans="1:10" s="25" customFormat="1" ht="35.25" customHeight="1" x14ac:dyDescent="0.2">
      <c r="A167" s="12"/>
      <c r="B167" s="49" t="s">
        <v>31</v>
      </c>
      <c r="C167" s="49"/>
      <c r="D167" s="12" t="s">
        <v>25</v>
      </c>
      <c r="E167" s="12" t="s">
        <v>82</v>
      </c>
      <c r="F167" s="12" t="s">
        <v>216</v>
      </c>
      <c r="G167" s="12" t="s">
        <v>30</v>
      </c>
      <c r="H167" s="2">
        <v>0</v>
      </c>
      <c r="I167" s="2">
        <v>0</v>
      </c>
      <c r="J167" s="2">
        <v>57600</v>
      </c>
    </row>
    <row r="168" spans="1:10" s="28" customFormat="1" ht="29.25" customHeight="1" x14ac:dyDescent="0.2">
      <c r="A168" s="11"/>
      <c r="B168" s="53" t="s">
        <v>118</v>
      </c>
      <c r="C168" s="53"/>
      <c r="D168" s="11" t="s">
        <v>25</v>
      </c>
      <c r="E168" s="11" t="s">
        <v>119</v>
      </c>
      <c r="F168" s="11"/>
      <c r="G168" s="11"/>
      <c r="H168" s="1">
        <f>H169</f>
        <v>40000</v>
      </c>
      <c r="I168" s="1">
        <f t="shared" ref="I168:J171" si="54">I169</f>
        <v>40000</v>
      </c>
      <c r="J168" s="1">
        <f t="shared" si="54"/>
        <v>40000</v>
      </c>
    </row>
    <row r="169" spans="1:10" s="25" customFormat="1" ht="26.25" customHeight="1" x14ac:dyDescent="0.2">
      <c r="A169" s="11"/>
      <c r="B169" s="53" t="s">
        <v>91</v>
      </c>
      <c r="C169" s="53"/>
      <c r="D169" s="12" t="s">
        <v>25</v>
      </c>
      <c r="E169" s="11" t="s">
        <v>90</v>
      </c>
      <c r="F169" s="11"/>
      <c r="G169" s="11"/>
      <c r="H169" s="1">
        <f>H170</f>
        <v>40000</v>
      </c>
      <c r="I169" s="1">
        <f>I170+I173</f>
        <v>40000</v>
      </c>
      <c r="J169" s="1">
        <f>J170+J173</f>
        <v>40000</v>
      </c>
    </row>
    <row r="170" spans="1:10" s="25" customFormat="1" ht="41.25" customHeight="1" x14ac:dyDescent="0.2">
      <c r="A170" s="11"/>
      <c r="B170" s="53" t="s">
        <v>93</v>
      </c>
      <c r="C170" s="53"/>
      <c r="D170" s="12" t="s">
        <v>25</v>
      </c>
      <c r="E170" s="11" t="s">
        <v>90</v>
      </c>
      <c r="F170" s="11" t="s">
        <v>92</v>
      </c>
      <c r="G170" s="11"/>
      <c r="H170" s="1">
        <f>H171</f>
        <v>40000</v>
      </c>
      <c r="I170" s="1">
        <f t="shared" si="54"/>
        <v>0</v>
      </c>
      <c r="J170" s="1">
        <f t="shared" si="54"/>
        <v>0</v>
      </c>
    </row>
    <row r="171" spans="1:10" s="25" customFormat="1" ht="71.25" customHeight="1" x14ac:dyDescent="0.2">
      <c r="A171" s="12"/>
      <c r="B171" s="49" t="s">
        <v>106</v>
      </c>
      <c r="C171" s="49"/>
      <c r="D171" s="12" t="s">
        <v>25</v>
      </c>
      <c r="E171" s="12" t="s">
        <v>90</v>
      </c>
      <c r="F171" s="12" t="s">
        <v>92</v>
      </c>
      <c r="G171" s="12" t="s">
        <v>108</v>
      </c>
      <c r="H171" s="2">
        <f>H172</f>
        <v>40000</v>
      </c>
      <c r="I171" s="2">
        <f t="shared" si="54"/>
        <v>0</v>
      </c>
      <c r="J171" s="2">
        <f t="shared" si="54"/>
        <v>0</v>
      </c>
    </row>
    <row r="172" spans="1:10" s="25" customFormat="1" ht="33" customHeight="1" x14ac:dyDescent="0.2">
      <c r="A172" s="12"/>
      <c r="B172" s="49" t="s">
        <v>31</v>
      </c>
      <c r="C172" s="49"/>
      <c r="D172" s="12" t="s">
        <v>25</v>
      </c>
      <c r="E172" s="12" t="s">
        <v>90</v>
      </c>
      <c r="F172" s="12" t="s">
        <v>92</v>
      </c>
      <c r="G172" s="12" t="s">
        <v>30</v>
      </c>
      <c r="H172" s="2">
        <v>40000</v>
      </c>
      <c r="I172" s="2">
        <v>0</v>
      </c>
      <c r="J172" s="2">
        <v>0</v>
      </c>
    </row>
    <row r="173" spans="1:10" s="25" customFormat="1" ht="78" customHeight="1" x14ac:dyDescent="0.2">
      <c r="A173" s="11"/>
      <c r="B173" s="53" t="s">
        <v>187</v>
      </c>
      <c r="C173" s="53"/>
      <c r="D173" s="11" t="s">
        <v>25</v>
      </c>
      <c r="E173" s="11" t="s">
        <v>90</v>
      </c>
      <c r="F173" s="11" t="s">
        <v>186</v>
      </c>
      <c r="G173" s="11"/>
      <c r="H173" s="1">
        <f>H174</f>
        <v>0</v>
      </c>
      <c r="I173" s="1">
        <v>40000</v>
      </c>
      <c r="J173" s="1">
        <v>40000</v>
      </c>
    </row>
    <row r="174" spans="1:10" s="25" customFormat="1" ht="72.75" customHeight="1" x14ac:dyDescent="0.2">
      <c r="A174" s="11"/>
      <c r="B174" s="49" t="s">
        <v>106</v>
      </c>
      <c r="C174" s="49"/>
      <c r="D174" s="12" t="s">
        <v>25</v>
      </c>
      <c r="E174" s="12" t="s">
        <v>90</v>
      </c>
      <c r="F174" s="12" t="s">
        <v>185</v>
      </c>
      <c r="G174" s="11" t="s">
        <v>108</v>
      </c>
      <c r="H174" s="2">
        <f>H175</f>
        <v>0</v>
      </c>
      <c r="I174" s="2">
        <v>40000</v>
      </c>
      <c r="J174" s="2">
        <v>40000</v>
      </c>
    </row>
    <row r="175" spans="1:10" s="25" customFormat="1" ht="40.5" customHeight="1" x14ac:dyDescent="0.2">
      <c r="A175" s="12"/>
      <c r="B175" s="49" t="s">
        <v>31</v>
      </c>
      <c r="C175" s="49"/>
      <c r="D175" s="12" t="s">
        <v>25</v>
      </c>
      <c r="E175" s="12" t="s">
        <v>90</v>
      </c>
      <c r="F175" s="12" t="s">
        <v>185</v>
      </c>
      <c r="G175" s="12" t="s">
        <v>30</v>
      </c>
      <c r="H175" s="2">
        <v>0</v>
      </c>
      <c r="I175" s="2">
        <v>40000</v>
      </c>
      <c r="J175" s="2">
        <v>40000</v>
      </c>
    </row>
    <row r="176" spans="1:10" s="28" customFormat="1" ht="26.25" customHeight="1" x14ac:dyDescent="0.2">
      <c r="A176" s="11"/>
      <c r="B176" s="53" t="s">
        <v>120</v>
      </c>
      <c r="C176" s="53"/>
      <c r="D176" s="11" t="s">
        <v>25</v>
      </c>
      <c r="E176" s="11" t="s">
        <v>142</v>
      </c>
      <c r="F176" s="11"/>
      <c r="G176" s="11"/>
      <c r="H176" s="1">
        <f>H177</f>
        <v>401028</v>
      </c>
      <c r="I176" s="1">
        <f t="shared" ref="I176:J176" si="55">I177</f>
        <v>417070</v>
      </c>
      <c r="J176" s="1">
        <f t="shared" si="55"/>
        <v>433753</v>
      </c>
    </row>
    <row r="177" spans="1:10" s="25" customFormat="1" ht="25.5" customHeight="1" x14ac:dyDescent="0.2">
      <c r="A177" s="11"/>
      <c r="B177" s="53" t="s">
        <v>96</v>
      </c>
      <c r="C177" s="53"/>
      <c r="D177" s="12" t="s">
        <v>25</v>
      </c>
      <c r="E177" s="11" t="s">
        <v>95</v>
      </c>
      <c r="F177" s="11"/>
      <c r="G177" s="11"/>
      <c r="H177" s="1">
        <f>H178</f>
        <v>401028</v>
      </c>
      <c r="I177" s="1">
        <f t="shared" ref="I177:J179" si="56">I178</f>
        <v>417070</v>
      </c>
      <c r="J177" s="1">
        <f t="shared" si="56"/>
        <v>433753</v>
      </c>
    </row>
    <row r="178" spans="1:10" s="25" customFormat="1" ht="40.5" customHeight="1" x14ac:dyDescent="0.2">
      <c r="A178" s="11"/>
      <c r="B178" s="53" t="s">
        <v>98</v>
      </c>
      <c r="C178" s="53"/>
      <c r="D178" s="12" t="s">
        <v>25</v>
      </c>
      <c r="E178" s="11" t="s">
        <v>95</v>
      </c>
      <c r="F178" s="11" t="s">
        <v>97</v>
      </c>
      <c r="G178" s="11"/>
      <c r="H178" s="1">
        <f>H179</f>
        <v>401028</v>
      </c>
      <c r="I178" s="1">
        <f t="shared" si="56"/>
        <v>417070</v>
      </c>
      <c r="J178" s="1">
        <f t="shared" si="56"/>
        <v>433753</v>
      </c>
    </row>
    <row r="179" spans="1:10" s="25" customFormat="1" ht="61.5" customHeight="1" x14ac:dyDescent="0.2">
      <c r="A179" s="12"/>
      <c r="B179" s="49" t="s">
        <v>121</v>
      </c>
      <c r="C179" s="49"/>
      <c r="D179" s="12" t="s">
        <v>25</v>
      </c>
      <c r="E179" s="12" t="s">
        <v>95</v>
      </c>
      <c r="F179" s="12" t="s">
        <v>97</v>
      </c>
      <c r="G179" s="12" t="s">
        <v>122</v>
      </c>
      <c r="H179" s="2">
        <f>H180</f>
        <v>401028</v>
      </c>
      <c r="I179" s="2">
        <f t="shared" si="56"/>
        <v>417070</v>
      </c>
      <c r="J179" s="2">
        <f t="shared" si="56"/>
        <v>433753</v>
      </c>
    </row>
    <row r="180" spans="1:10" s="25" customFormat="1" ht="68.25" customHeight="1" x14ac:dyDescent="0.2">
      <c r="A180" s="12"/>
      <c r="B180" s="49" t="s">
        <v>100</v>
      </c>
      <c r="C180" s="49"/>
      <c r="D180" s="12" t="s">
        <v>25</v>
      </c>
      <c r="E180" s="12" t="s">
        <v>95</v>
      </c>
      <c r="F180" s="12" t="s">
        <v>97</v>
      </c>
      <c r="G180" s="12" t="s">
        <v>99</v>
      </c>
      <c r="H180" s="2">
        <v>401028</v>
      </c>
      <c r="I180" s="2">
        <v>417070</v>
      </c>
      <c r="J180" s="2">
        <v>433753</v>
      </c>
    </row>
    <row r="181" spans="1:10" s="28" customFormat="1" ht="23.25" customHeight="1" x14ac:dyDescent="0.2">
      <c r="A181" s="11"/>
      <c r="B181" s="53" t="s">
        <v>123</v>
      </c>
      <c r="C181" s="53"/>
      <c r="D181" s="11" t="s">
        <v>25</v>
      </c>
      <c r="E181" s="11" t="s">
        <v>141</v>
      </c>
      <c r="F181" s="11"/>
      <c r="G181" s="11"/>
      <c r="H181" s="1">
        <f>H182</f>
        <v>17000</v>
      </c>
      <c r="I181" s="1">
        <f t="shared" ref="I181:J181" si="57">I182</f>
        <v>20000</v>
      </c>
      <c r="J181" s="1">
        <f t="shared" si="57"/>
        <v>20000</v>
      </c>
    </row>
    <row r="182" spans="1:10" s="25" customFormat="1" ht="27" customHeight="1" x14ac:dyDescent="0.2">
      <c r="A182" s="11"/>
      <c r="B182" s="53" t="s">
        <v>102</v>
      </c>
      <c r="C182" s="53"/>
      <c r="D182" s="12" t="s">
        <v>25</v>
      </c>
      <c r="E182" s="11" t="s">
        <v>101</v>
      </c>
      <c r="F182" s="11"/>
      <c r="G182" s="11"/>
      <c r="H182" s="1">
        <f>H183</f>
        <v>17000</v>
      </c>
      <c r="I182" s="1">
        <v>20000</v>
      </c>
      <c r="J182" s="1">
        <v>20000</v>
      </c>
    </row>
    <row r="183" spans="1:10" s="25" customFormat="1" ht="78" customHeight="1" x14ac:dyDescent="0.2">
      <c r="A183" s="11"/>
      <c r="B183" s="53" t="s">
        <v>140</v>
      </c>
      <c r="C183" s="53"/>
      <c r="D183" s="12" t="s">
        <v>25</v>
      </c>
      <c r="E183" s="11" t="s">
        <v>101</v>
      </c>
      <c r="F183" s="11" t="s">
        <v>103</v>
      </c>
      <c r="G183" s="11"/>
      <c r="H183" s="1">
        <f>H184</f>
        <v>17000</v>
      </c>
      <c r="I183" s="1">
        <v>0</v>
      </c>
      <c r="J183" s="1">
        <v>0</v>
      </c>
    </row>
    <row r="184" spans="1:10" s="25" customFormat="1" ht="72.75" customHeight="1" x14ac:dyDescent="0.2">
      <c r="A184" s="11"/>
      <c r="B184" s="49" t="s">
        <v>106</v>
      </c>
      <c r="C184" s="49"/>
      <c r="D184" s="12" t="s">
        <v>25</v>
      </c>
      <c r="E184" s="12" t="s">
        <v>101</v>
      </c>
      <c r="F184" s="12" t="s">
        <v>103</v>
      </c>
      <c r="G184" s="12" t="s">
        <v>108</v>
      </c>
      <c r="H184" s="2">
        <f>H185</f>
        <v>17000</v>
      </c>
      <c r="I184" s="2">
        <v>0</v>
      </c>
      <c r="J184" s="2">
        <v>0</v>
      </c>
    </row>
    <row r="185" spans="1:10" s="25" customFormat="1" ht="40.5" customHeight="1" x14ac:dyDescent="0.2">
      <c r="A185" s="12"/>
      <c r="B185" s="49" t="s">
        <v>31</v>
      </c>
      <c r="C185" s="49"/>
      <c r="D185" s="12" t="s">
        <v>25</v>
      </c>
      <c r="E185" s="12" t="s">
        <v>101</v>
      </c>
      <c r="F185" s="12" t="s">
        <v>103</v>
      </c>
      <c r="G185" s="12" t="s">
        <v>30</v>
      </c>
      <c r="H185" s="2">
        <v>17000</v>
      </c>
      <c r="I185" s="2">
        <v>0</v>
      </c>
      <c r="J185" s="2">
        <v>0</v>
      </c>
    </row>
    <row r="186" spans="1:10" s="25" customFormat="1" ht="78" customHeight="1" x14ac:dyDescent="0.2">
      <c r="A186" s="11"/>
      <c r="B186" s="53" t="s">
        <v>184</v>
      </c>
      <c r="C186" s="53"/>
      <c r="D186" s="12" t="s">
        <v>25</v>
      </c>
      <c r="E186" s="11" t="s">
        <v>101</v>
      </c>
      <c r="F186" s="11" t="s">
        <v>185</v>
      </c>
      <c r="G186" s="11"/>
      <c r="H186" s="1">
        <f>H187</f>
        <v>0</v>
      </c>
      <c r="I186" s="1">
        <v>20000</v>
      </c>
      <c r="J186" s="1">
        <v>20000</v>
      </c>
    </row>
    <row r="187" spans="1:10" s="25" customFormat="1" ht="72.75" customHeight="1" x14ac:dyDescent="0.2">
      <c r="A187" s="11"/>
      <c r="B187" s="49" t="s">
        <v>106</v>
      </c>
      <c r="C187" s="49"/>
      <c r="D187" s="12" t="s">
        <v>25</v>
      </c>
      <c r="E187" s="12" t="s">
        <v>101</v>
      </c>
      <c r="F187" s="12" t="s">
        <v>185</v>
      </c>
      <c r="G187" s="12" t="s">
        <v>108</v>
      </c>
      <c r="H187" s="2">
        <f>H188</f>
        <v>0</v>
      </c>
      <c r="I187" s="2">
        <v>20000</v>
      </c>
      <c r="J187" s="2">
        <v>20000</v>
      </c>
    </row>
    <row r="188" spans="1:10" s="25" customFormat="1" ht="40.5" customHeight="1" x14ac:dyDescent="0.2">
      <c r="A188" s="12"/>
      <c r="B188" s="49" t="s">
        <v>31</v>
      </c>
      <c r="C188" s="49"/>
      <c r="D188" s="12" t="s">
        <v>25</v>
      </c>
      <c r="E188" s="12" t="s">
        <v>101</v>
      </c>
      <c r="F188" s="12" t="s">
        <v>185</v>
      </c>
      <c r="G188" s="12" t="s">
        <v>30</v>
      </c>
      <c r="H188" s="2">
        <v>0</v>
      </c>
      <c r="I188" s="2">
        <v>20000</v>
      </c>
      <c r="J188" s="2">
        <v>20000</v>
      </c>
    </row>
    <row r="192" spans="1:10" ht="36.75" customHeight="1" x14ac:dyDescent="0.3">
      <c r="A192" s="69" t="s">
        <v>217</v>
      </c>
      <c r="B192" s="69"/>
      <c r="C192" s="69"/>
      <c r="D192" s="69"/>
      <c r="E192" s="69"/>
      <c r="F192" s="69"/>
      <c r="G192" s="69"/>
      <c r="H192" s="69"/>
      <c r="I192" s="69"/>
      <c r="J192" s="69"/>
    </row>
    <row r="193" spans="1:10" ht="57" customHeight="1" x14ac:dyDescent="0.3">
      <c r="A193" s="33" t="s">
        <v>3</v>
      </c>
      <c r="B193" s="81" t="s">
        <v>132</v>
      </c>
      <c r="C193" s="81"/>
      <c r="D193" s="82" t="s">
        <v>133</v>
      </c>
      <c r="E193" s="82"/>
      <c r="F193" s="82"/>
      <c r="G193" s="82"/>
      <c r="H193" s="11" t="s">
        <v>134</v>
      </c>
      <c r="I193" s="11" t="s">
        <v>162</v>
      </c>
      <c r="J193" s="11" t="s">
        <v>167</v>
      </c>
    </row>
    <row r="194" spans="1:10" ht="39" customHeight="1" x14ac:dyDescent="0.3">
      <c r="A194" s="34">
        <v>1</v>
      </c>
      <c r="B194" s="67" t="s">
        <v>136</v>
      </c>
      <c r="C194" s="68"/>
      <c r="D194" s="58" t="s">
        <v>135</v>
      </c>
      <c r="E194" s="77"/>
      <c r="F194" s="77"/>
      <c r="G194" s="59"/>
      <c r="H194" s="35">
        <v>-36097191.039999999</v>
      </c>
      <c r="I194" s="35">
        <v>-30306106</v>
      </c>
      <c r="J194" s="35">
        <v>-48980016</v>
      </c>
    </row>
    <row r="195" spans="1:10" ht="36" customHeight="1" x14ac:dyDescent="0.3">
      <c r="A195" s="34">
        <v>2</v>
      </c>
      <c r="B195" s="67" t="s">
        <v>137</v>
      </c>
      <c r="C195" s="68"/>
      <c r="D195" s="58" t="s">
        <v>138</v>
      </c>
      <c r="E195" s="77"/>
      <c r="F195" s="77"/>
      <c r="G195" s="59"/>
      <c r="H195" s="14">
        <f>H16</f>
        <v>37461421.359999999</v>
      </c>
      <c r="I195" s="14">
        <f>I16</f>
        <v>30306106</v>
      </c>
      <c r="J195" s="14">
        <f>J16</f>
        <v>48980016</v>
      </c>
    </row>
    <row r="196" spans="1:10" ht="21" customHeight="1" x14ac:dyDescent="0.3">
      <c r="A196" s="36"/>
      <c r="B196" s="78" t="s">
        <v>127</v>
      </c>
      <c r="C196" s="79"/>
      <c r="D196" s="78"/>
      <c r="E196" s="80"/>
      <c r="F196" s="80"/>
      <c r="G196" s="79"/>
      <c r="H196" s="37">
        <f>SUM(H194:H195)</f>
        <v>1364230.3200000003</v>
      </c>
      <c r="I196" s="37">
        <f t="shared" ref="I196:J196" si="58">SUM(I194:I195)</f>
        <v>0</v>
      </c>
      <c r="J196" s="37">
        <f t="shared" si="58"/>
        <v>0</v>
      </c>
    </row>
    <row r="201" spans="1:10" s="38" customFormat="1" ht="46.5" customHeight="1" x14ac:dyDescent="0.25">
      <c r="B201" s="63" t="s">
        <v>174</v>
      </c>
      <c r="C201" s="63"/>
      <c r="D201" s="63"/>
      <c r="E201" s="63"/>
      <c r="F201" s="63"/>
      <c r="H201" s="65" t="s">
        <v>175</v>
      </c>
      <c r="I201" s="65"/>
    </row>
  </sheetData>
  <mergeCells count="198">
    <mergeCell ref="B143:C143"/>
    <mergeCell ref="B144:C144"/>
    <mergeCell ref="B145:C145"/>
    <mergeCell ref="B164:C164"/>
    <mergeCell ref="B168:C168"/>
    <mergeCell ref="B169:C169"/>
    <mergeCell ref="B160:C160"/>
    <mergeCell ref="D195:G195"/>
    <mergeCell ref="B196:C196"/>
    <mergeCell ref="D196:G196"/>
    <mergeCell ref="B182:C182"/>
    <mergeCell ref="B183:C183"/>
    <mergeCell ref="B184:C184"/>
    <mergeCell ref="B185:C185"/>
    <mergeCell ref="A192:J192"/>
    <mergeCell ref="B193:C193"/>
    <mergeCell ref="D193:G193"/>
    <mergeCell ref="B194:C194"/>
    <mergeCell ref="D194:G194"/>
    <mergeCell ref="B34:C34"/>
    <mergeCell ref="B99:C99"/>
    <mergeCell ref="B112:C112"/>
    <mergeCell ref="B120:C120"/>
    <mergeCell ref="B121:C121"/>
    <mergeCell ref="B113:C113"/>
    <mergeCell ref="B114:C114"/>
    <mergeCell ref="B115:C115"/>
    <mergeCell ref="B118:C118"/>
    <mergeCell ref="B119:C119"/>
    <mergeCell ref="B46:C46"/>
    <mergeCell ref="B64:C64"/>
    <mergeCell ref="B62:C62"/>
    <mergeCell ref="B61:C61"/>
    <mergeCell ref="B52:C52"/>
    <mergeCell ref="B51:C51"/>
    <mergeCell ref="B53:C53"/>
    <mergeCell ref="B50:C50"/>
    <mergeCell ref="B49:C49"/>
    <mergeCell ref="B48:C48"/>
    <mergeCell ref="B117:C117"/>
    <mergeCell ref="B71:C71"/>
    <mergeCell ref="B72:C72"/>
    <mergeCell ref="B73:C73"/>
    <mergeCell ref="H1:I1"/>
    <mergeCell ref="H2:J2"/>
    <mergeCell ref="H3:J3"/>
    <mergeCell ref="H4:J4"/>
    <mergeCell ref="B18:C18"/>
    <mergeCell ref="B19:C19"/>
    <mergeCell ref="B21:C21"/>
    <mergeCell ref="B25:C25"/>
    <mergeCell ref="A12:B12"/>
    <mergeCell ref="A13:A14"/>
    <mergeCell ref="B13:C14"/>
    <mergeCell ref="D13:G13"/>
    <mergeCell ref="H13:H14"/>
    <mergeCell ref="I13:I14"/>
    <mergeCell ref="J13:J14"/>
    <mergeCell ref="A7:J7"/>
    <mergeCell ref="A8:J8"/>
    <mergeCell ref="B28:C28"/>
    <mergeCell ref="A10:J10"/>
    <mergeCell ref="B15:C15"/>
    <mergeCell ref="B20:C20"/>
    <mergeCell ref="B17:C17"/>
    <mergeCell ref="B23:C23"/>
    <mergeCell ref="B22:C22"/>
    <mergeCell ref="B43:C43"/>
    <mergeCell ref="B45:C45"/>
    <mergeCell ref="B44:C44"/>
    <mergeCell ref="B24:C24"/>
    <mergeCell ref="B26:C26"/>
    <mergeCell ref="B27:C27"/>
    <mergeCell ref="B37:C37"/>
    <mergeCell ref="B36:C36"/>
    <mergeCell ref="B38:C38"/>
    <mergeCell ref="B39:C39"/>
    <mergeCell ref="B42:C42"/>
    <mergeCell ref="B35:C35"/>
    <mergeCell ref="B41:C41"/>
    <mergeCell ref="B40:C40"/>
    <mergeCell ref="B29:C29"/>
    <mergeCell ref="B30:C30"/>
    <mergeCell ref="B31:C31"/>
    <mergeCell ref="H201:I201"/>
    <mergeCell ref="B141:C141"/>
    <mergeCell ref="B142:C142"/>
    <mergeCell ref="B161:C161"/>
    <mergeCell ref="B157:C157"/>
    <mergeCell ref="B158:C158"/>
    <mergeCell ref="B181:C181"/>
    <mergeCell ref="B159:C159"/>
    <mergeCell ref="B195:C195"/>
    <mergeCell ref="B170:C170"/>
    <mergeCell ref="B171:C171"/>
    <mergeCell ref="B172:C172"/>
    <mergeCell ref="B176:C176"/>
    <mergeCell ref="B180:C180"/>
    <mergeCell ref="B173:C173"/>
    <mergeCell ref="B174:C174"/>
    <mergeCell ref="B175:C175"/>
    <mergeCell ref="B146:C146"/>
    <mergeCell ref="B147:C147"/>
    <mergeCell ref="B152:C152"/>
    <mergeCell ref="B153:C153"/>
    <mergeCell ref="B148:C148"/>
    <mergeCell ref="B149:C149"/>
    <mergeCell ref="B150:C150"/>
    <mergeCell ref="B201:F201"/>
    <mergeCell ref="B98:C98"/>
    <mergeCell ref="B138:C138"/>
    <mergeCell ref="B177:C177"/>
    <mergeCell ref="B178:C178"/>
    <mergeCell ref="B179:C179"/>
    <mergeCell ref="B162:C162"/>
    <mergeCell ref="B163:C163"/>
    <mergeCell ref="B106:C106"/>
    <mergeCell ref="B107:C107"/>
    <mergeCell ref="B108:C108"/>
    <mergeCell ref="B127:C127"/>
    <mergeCell ref="B128:C128"/>
    <mergeCell ref="B129:C129"/>
    <mergeCell ref="B151:C151"/>
    <mergeCell ref="B186:C186"/>
    <mergeCell ref="B187:C187"/>
    <mergeCell ref="B188:C188"/>
    <mergeCell ref="B139:C139"/>
    <mergeCell ref="B140:C140"/>
    <mergeCell ref="B126:C126"/>
    <mergeCell ref="B134:C134"/>
    <mergeCell ref="B135:C135"/>
    <mergeCell ref="B133:C133"/>
    <mergeCell ref="B77:C77"/>
    <mergeCell ref="B78:C78"/>
    <mergeCell ref="B93:C93"/>
    <mergeCell ref="B94:C94"/>
    <mergeCell ref="B95:C95"/>
    <mergeCell ref="B96:C96"/>
    <mergeCell ref="B97:C97"/>
    <mergeCell ref="B91:C91"/>
    <mergeCell ref="B92:C92"/>
    <mergeCell ref="B84:C84"/>
    <mergeCell ref="B85:C85"/>
    <mergeCell ref="B86:C86"/>
    <mergeCell ref="B87:C87"/>
    <mergeCell ref="B79:C79"/>
    <mergeCell ref="B80:C80"/>
    <mergeCell ref="B81:C81"/>
    <mergeCell ref="B82:C82"/>
    <mergeCell ref="B83:C83"/>
    <mergeCell ref="B32:C32"/>
    <mergeCell ref="B33:C33"/>
    <mergeCell ref="B74:C74"/>
    <mergeCell ref="B75:C75"/>
    <mergeCell ref="B76:C76"/>
    <mergeCell ref="B88:C88"/>
    <mergeCell ref="B89:C89"/>
    <mergeCell ref="B90:C90"/>
    <mergeCell ref="B116:C116"/>
    <mergeCell ref="B66:C66"/>
    <mergeCell ref="B67:C67"/>
    <mergeCell ref="B69:C69"/>
    <mergeCell ref="B68:C68"/>
    <mergeCell ref="B70:C70"/>
    <mergeCell ref="B65:C65"/>
    <mergeCell ref="B57:C57"/>
    <mergeCell ref="B58:C58"/>
    <mergeCell ref="B59:C59"/>
    <mergeCell ref="B60:C60"/>
    <mergeCell ref="B63:C63"/>
    <mergeCell ref="B56:C56"/>
    <mergeCell ref="B55:C55"/>
    <mergeCell ref="B54:C54"/>
    <mergeCell ref="B47:C47"/>
    <mergeCell ref="B100:C100"/>
    <mergeCell ref="B102:C102"/>
    <mergeCell ref="B154:C154"/>
    <mergeCell ref="B155:C155"/>
    <mergeCell ref="B156:C156"/>
    <mergeCell ref="B165:C165"/>
    <mergeCell ref="B166:C166"/>
    <mergeCell ref="B167:C167"/>
    <mergeCell ref="B101:C101"/>
    <mergeCell ref="B103:C103"/>
    <mergeCell ref="B104:C104"/>
    <mergeCell ref="B105:C105"/>
    <mergeCell ref="B109:C109"/>
    <mergeCell ref="B110:C110"/>
    <mergeCell ref="B111:C111"/>
    <mergeCell ref="B130:C130"/>
    <mergeCell ref="B131:C131"/>
    <mergeCell ref="B132:C132"/>
    <mergeCell ref="B122:C122"/>
    <mergeCell ref="B123:C123"/>
    <mergeCell ref="B124:C124"/>
    <mergeCell ref="B125:C125"/>
    <mergeCell ref="B136:C136"/>
    <mergeCell ref="B137:C137"/>
  </mergeCells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Лист1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rep:2.44.0.80</dc:description>
  <cp:lastModifiedBy>1</cp:lastModifiedBy>
  <cp:lastPrinted>2020-04-09T11:16:10Z</cp:lastPrinted>
  <dcterms:created xsi:type="dcterms:W3CDTF">2018-01-24T12:51:46Z</dcterms:created>
  <dcterms:modified xsi:type="dcterms:W3CDTF">2020-07-07T11:02:51Z</dcterms:modified>
</cp:coreProperties>
</file>